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2023" sheetId="6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6" l="1"/>
  <c r="H17" i="6"/>
  <c r="I17" i="6"/>
  <c r="J17" i="6"/>
  <c r="K17" i="6"/>
  <c r="L17" i="6"/>
  <c r="M17" i="6"/>
  <c r="N17" i="6"/>
  <c r="O17" i="6"/>
  <c r="P17" i="6"/>
  <c r="F17" i="6"/>
  <c r="Q45" i="6"/>
  <c r="G80" i="6"/>
  <c r="H80" i="6"/>
  <c r="I80" i="6"/>
  <c r="J80" i="6"/>
  <c r="K80" i="6"/>
  <c r="L80" i="6"/>
  <c r="M80" i="6"/>
  <c r="N80" i="6"/>
  <c r="O80" i="6"/>
  <c r="P80" i="6"/>
  <c r="F80" i="6"/>
  <c r="Q82" i="6"/>
  <c r="Q83" i="6"/>
  <c r="Q84" i="6"/>
  <c r="Q76" i="6"/>
  <c r="Q72" i="6"/>
  <c r="G69" i="6"/>
  <c r="F69" i="6"/>
  <c r="J52" i="6"/>
  <c r="K52" i="6"/>
  <c r="L52" i="6"/>
  <c r="M52" i="6"/>
  <c r="N52" i="6"/>
  <c r="O52" i="6"/>
  <c r="P52" i="6"/>
  <c r="J48" i="6" l="1"/>
  <c r="K48" i="6"/>
  <c r="L48" i="6"/>
  <c r="M48" i="6"/>
  <c r="N48" i="6"/>
  <c r="O48" i="6"/>
  <c r="P48" i="6"/>
  <c r="Q19" i="6"/>
  <c r="Q24" i="6"/>
  <c r="Q44" i="6"/>
  <c r="Q50" i="6"/>
  <c r="Q68" i="6"/>
  <c r="Q70" i="6"/>
  <c r="Q71" i="6"/>
  <c r="Q74" i="6"/>
  <c r="Q75" i="6"/>
  <c r="Q77" i="6"/>
  <c r="Q78" i="6"/>
  <c r="G73" i="6"/>
  <c r="G67" i="6" s="1"/>
  <c r="H73" i="6"/>
  <c r="H67" i="6" s="1"/>
  <c r="I73" i="6"/>
  <c r="I67" i="6" s="1"/>
  <c r="J73" i="6"/>
  <c r="J67" i="6" s="1"/>
  <c r="K73" i="6"/>
  <c r="K67" i="6" s="1"/>
  <c r="L73" i="6"/>
  <c r="L67" i="6" s="1"/>
  <c r="M73" i="6"/>
  <c r="M67" i="6" s="1"/>
  <c r="N73" i="6"/>
  <c r="N67" i="6" s="1"/>
  <c r="O73" i="6"/>
  <c r="O67" i="6" s="1"/>
  <c r="P73" i="6"/>
  <c r="P67" i="6" s="1"/>
  <c r="F73" i="6"/>
  <c r="F67" i="6" s="1"/>
  <c r="Q35" i="6"/>
  <c r="G32" i="6"/>
  <c r="H32" i="6"/>
  <c r="I32" i="6"/>
  <c r="J32" i="6"/>
  <c r="K32" i="6"/>
  <c r="L32" i="6"/>
  <c r="M32" i="6"/>
  <c r="N32" i="6"/>
  <c r="O32" i="6"/>
  <c r="P32" i="6"/>
  <c r="F32" i="6"/>
  <c r="Q34" i="6"/>
  <c r="Q69" i="6" l="1"/>
  <c r="F66" i="6"/>
  <c r="N66" i="6"/>
  <c r="J66" i="6"/>
  <c r="M66" i="6"/>
  <c r="I66" i="6"/>
  <c r="P66" i="6"/>
  <c r="H66" i="6"/>
  <c r="L66" i="6"/>
  <c r="O66" i="6"/>
  <c r="Q73" i="6"/>
  <c r="G66" i="6"/>
  <c r="K66" i="6"/>
  <c r="G52" i="6"/>
  <c r="H52" i="6"/>
  <c r="I52" i="6"/>
  <c r="Q67" i="6" l="1"/>
  <c r="Q66" i="6" s="1"/>
  <c r="F52" i="6"/>
  <c r="G58" i="6"/>
  <c r="H58" i="6"/>
  <c r="I58" i="6"/>
  <c r="F58" i="6"/>
  <c r="G64" i="6"/>
  <c r="H64" i="6"/>
  <c r="I64" i="6"/>
  <c r="F64" i="6"/>
  <c r="G61" i="6"/>
  <c r="H61" i="6"/>
  <c r="I61" i="6"/>
  <c r="F61" i="6"/>
  <c r="I48" i="6" l="1"/>
  <c r="I47" i="6" s="1"/>
  <c r="H48" i="6"/>
  <c r="H47" i="6" s="1"/>
  <c r="G48" i="6"/>
  <c r="G47" i="6" s="1"/>
  <c r="F48" i="6"/>
  <c r="Q25" i="6"/>
  <c r="K16" i="6"/>
  <c r="L16" i="6"/>
  <c r="M16" i="6"/>
  <c r="N16" i="6"/>
  <c r="O16" i="6"/>
  <c r="P16" i="6"/>
  <c r="Q60" i="6"/>
  <c r="Q52" i="6"/>
  <c r="Q49" i="6"/>
  <c r="Q61" i="6"/>
  <c r="Q63" i="6"/>
  <c r="Q62" i="6"/>
  <c r="Q59" i="6"/>
  <c r="Q58" i="6"/>
  <c r="Q57" i="6"/>
  <c r="Q56" i="6"/>
  <c r="Q55" i="6"/>
  <c r="Q54" i="6"/>
  <c r="Q53" i="6"/>
  <c r="Q51" i="6"/>
  <c r="G79" i="6"/>
  <c r="H79" i="6"/>
  <c r="F79" i="6"/>
  <c r="Q22" i="6"/>
  <c r="Q23" i="6"/>
  <c r="Q21" i="6"/>
  <c r="G16" i="6"/>
  <c r="H16" i="6"/>
  <c r="I16" i="6"/>
  <c r="J16" i="6"/>
  <c r="Q18" i="6"/>
  <c r="Q38" i="6"/>
  <c r="Q43" i="6"/>
  <c r="Q20" i="6"/>
  <c r="Q26" i="6"/>
  <c r="Q27" i="6"/>
  <c r="Q29" i="6"/>
  <c r="Q30" i="6"/>
  <c r="Q31" i="6"/>
  <c r="Q36" i="6"/>
  <c r="Q39" i="6"/>
  <c r="Q40" i="6"/>
  <c r="Q41" i="6"/>
  <c r="Q46" i="6"/>
  <c r="Q28" i="6"/>
  <c r="Q33" i="6"/>
  <c r="Q32" i="6" s="1"/>
  <c r="Q37" i="6"/>
  <c r="Q42" i="6"/>
  <c r="I79" i="6"/>
  <c r="J79" i="6"/>
  <c r="J47" i="6"/>
  <c r="K79" i="6"/>
  <c r="L79" i="6"/>
  <c r="M79" i="6"/>
  <c r="N79" i="6"/>
  <c r="N47" i="6"/>
  <c r="O79" i="6"/>
  <c r="O47" i="6" s="1"/>
  <c r="P79" i="6"/>
  <c r="P47" i="6" s="1"/>
  <c r="Q81" i="6"/>
  <c r="Q80" i="6" s="1"/>
  <c r="Q17" i="6" l="1"/>
  <c r="Q16" i="6" s="1"/>
  <c r="G85" i="6"/>
  <c r="P85" i="6"/>
  <c r="J85" i="6"/>
  <c r="I85" i="6"/>
  <c r="O85" i="6"/>
  <c r="H85" i="6"/>
  <c r="N85" i="6"/>
  <c r="L47" i="6"/>
  <c r="L85" i="6" s="1"/>
  <c r="Q79" i="6"/>
  <c r="M47" i="6"/>
  <c r="M85" i="6" s="1"/>
  <c r="F47" i="6"/>
  <c r="F16" i="6"/>
  <c r="F85" i="6" l="1"/>
  <c r="Q65" i="6"/>
  <c r="Q64" i="6" s="1"/>
  <c r="Q48" i="6" s="1"/>
  <c r="K47" i="6"/>
  <c r="K85" i="6" s="1"/>
  <c r="Q47" i="6" l="1"/>
  <c r="Q85" i="6" s="1"/>
</calcChain>
</file>

<file path=xl/sharedStrings.xml><?xml version="1.0" encoding="utf-8"?>
<sst xmlns="http://schemas.openxmlformats.org/spreadsheetml/2006/main" count="209" uniqueCount="172">
  <si>
    <t>Додаток 3</t>
  </si>
  <si>
    <t>РОЗПОДІЛ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</si>
  <si>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</si>
  <si>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</si>
  <si>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</si>
  <si>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</si>
  <si>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</si>
  <si>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</si>
  <si>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</si>
  <si>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</si>
  <si>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</si>
  <si>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</si>
  <si>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Х</t>
  </si>
  <si>
    <t>УСЬОГО</t>
  </si>
  <si>
    <t>О100000</t>
  </si>
  <si>
    <t>О110000</t>
  </si>
  <si>
    <t>О110150</t>
  </si>
  <si>
    <t>О150</t>
  </si>
  <si>
    <t>О111</t>
  </si>
  <si>
    <t>Організаційне, інформаційно-аналітичне та матеріально-технічне забезпечення діяльності  районної ради</t>
  </si>
  <si>
    <t>1040</t>
  </si>
  <si>
    <t>1010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</si>
  <si>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</si>
  <si>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</si>
  <si>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</si>
  <si>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Інші заходи у сфері соціального захисту і соціального забезпечення</t>
  </si>
  <si>
    <t>0960</t>
  </si>
  <si>
    <t>0824</t>
  </si>
  <si>
    <t>Забезпечення діяльності бібліотек</t>
  </si>
  <si>
    <t>Забезпечення діяльності музеїв і виставок</t>
  </si>
  <si>
    <t>0828</t>
  </si>
  <si>
    <t>Забезпечення діяльності палаців i будинків культури, клубів, центрів дозвілля  та iншi клубних закладів</t>
  </si>
  <si>
    <t>0829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</si>
  <si>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</si>
  <si>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Інші заклади та заходи</t>
  </si>
  <si>
    <t>Інші заклади та заходи в галузі культури і мистецтва</t>
  </si>
  <si>
    <t>(грн)</t>
  </si>
  <si>
    <t>Реалізація державної політики у молодіжній сфері</t>
  </si>
  <si>
    <t>0320</t>
  </si>
  <si>
    <t>Заходи із запобігання та ліквідації надзвичайних ситуацій та наслідків стихійного лиха</t>
  </si>
  <si>
    <t xml:space="preserve">  Апарат селищної ради</t>
  </si>
  <si>
    <t>О113240</t>
  </si>
  <si>
    <t>О113242</t>
  </si>
  <si>
    <t>О113130</t>
  </si>
  <si>
    <t>О114030</t>
  </si>
  <si>
    <t>О114040</t>
  </si>
  <si>
    <t>О114060</t>
  </si>
  <si>
    <t>О114080</t>
  </si>
  <si>
    <t>О114081</t>
  </si>
  <si>
    <t>О116030</t>
  </si>
  <si>
    <t>Керівництво і управління у відповідній сфері у містах (місті Києві), селищах, селах, об’єднаних територіальних громадах</t>
  </si>
  <si>
    <t>О160</t>
  </si>
  <si>
    <t>Організація благоустрою населених пунктів</t>
  </si>
  <si>
    <t>О620</t>
  </si>
  <si>
    <t>О600000</t>
  </si>
  <si>
    <t>О610000</t>
  </si>
  <si>
    <t>в т.ч. за рахунок освітньої субвенції</t>
  </si>
  <si>
    <t>О611010</t>
  </si>
  <si>
    <t>О910</t>
  </si>
  <si>
    <t>Надання дошкільної освіти</t>
  </si>
  <si>
    <t>О611020</t>
  </si>
  <si>
    <t>О921</t>
  </si>
  <si>
    <t>О960</t>
  </si>
  <si>
    <t>Надання позашкільної освіти позашкільними закладами освіти, заходи із позашкільної роботи з дітьми</t>
  </si>
  <si>
    <t>О990</t>
  </si>
  <si>
    <t>Інші програми та заходи у сфері освіти</t>
  </si>
  <si>
    <t>0910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</si>
  <si>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</si>
  <si>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Забезпечення діяльності інклюзивно-ресурсних центрів</t>
  </si>
  <si>
    <t>О615030</t>
  </si>
  <si>
    <t>Розвиток дитячо-юнацького та резервного спорту</t>
  </si>
  <si>
    <t>О810</t>
  </si>
  <si>
    <t>О615031</t>
  </si>
  <si>
    <t>Утримання та навчально-тренувальна робота комунальних дитячо-юнацьких спортивних шкіл</t>
  </si>
  <si>
    <t>О731</t>
  </si>
  <si>
    <t>Багатопрофільна стаціонарна медична допомога населенню</t>
  </si>
  <si>
    <t>О726</t>
  </si>
  <si>
    <t>Первинна медична допомога населенню, що надається центрами первинної медичної  (медико -санітарної) допомоги</t>
  </si>
  <si>
    <t>О113210</t>
  </si>
  <si>
    <t>Організація громадських робіт</t>
  </si>
  <si>
    <t>О117520</t>
  </si>
  <si>
    <t>Реалізація Національної програми інформатизації</t>
  </si>
  <si>
    <t>О460</t>
  </si>
  <si>
    <t>О117130</t>
  </si>
  <si>
    <t>Здійснення  заходів із землеустрою</t>
  </si>
  <si>
    <t>О421</t>
  </si>
  <si>
    <t>О117460</t>
  </si>
  <si>
    <t>О117461</t>
  </si>
  <si>
    <t>Утримання та розвиток автомобільних доріг та дорожньої інфраструктури</t>
  </si>
  <si>
    <t>Утримання та розвиток автомобільних доріг та дорожньої інфраструктури за рахунок коштів місцевого бюджету</t>
  </si>
  <si>
    <t>О456</t>
  </si>
  <si>
    <t>О115060</t>
  </si>
  <si>
    <t>О115062</t>
  </si>
  <si>
    <t>Інші заходи з розвитку фізичної культури та спорту</t>
  </si>
  <si>
    <t>Підтримка спорту вищих досягнень та організацій, які здійснюють фізкультурно-спортивну діяльність в регіоні</t>
  </si>
  <si>
    <t>Інша діяльність у сфері екології та охорони природних ресурсів</t>
  </si>
  <si>
    <t>О540</t>
  </si>
  <si>
    <t>О112</t>
  </si>
  <si>
    <t>1090</t>
  </si>
  <si>
    <t>О111080</t>
  </si>
  <si>
    <t xml:space="preserve">Надання спеціальної освіти  мистецькими школами </t>
  </si>
  <si>
    <t>1050</t>
  </si>
  <si>
    <t>О133</t>
  </si>
  <si>
    <t>О113030</t>
  </si>
  <si>
    <t>1070</t>
  </si>
  <si>
    <t>Надання пільг з оплати послуг зв'язку,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</si>
  <si>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Надання пільг окремим категоріям громадян з оплати послуг зв'язку</t>
  </si>
  <si>
    <t>Надання загальної середньої освіти за рахунок коштів місцевого бюджету</t>
  </si>
  <si>
    <t>О611021</t>
  </si>
  <si>
    <t>Надання загальної середньої освіти закладами загальної середньої освіти</t>
  </si>
  <si>
    <t>О611030</t>
  </si>
  <si>
    <t>Надання загальної середньої освіти за рахунок освітньої субвенції</t>
  </si>
  <si>
    <t>О611031</t>
  </si>
  <si>
    <t>О611070</t>
  </si>
  <si>
    <t>О611140</t>
  </si>
  <si>
    <t>О611141</t>
  </si>
  <si>
    <t>О611142</t>
  </si>
  <si>
    <t>О6111024</t>
  </si>
  <si>
    <t>О611150</t>
  </si>
  <si>
    <t>О611151</t>
  </si>
  <si>
    <t>Забезпечення діяльності інклюзивно-ресурсних центрів за рахунок коштів місцевого бюджету</t>
  </si>
  <si>
    <t>О611152</t>
  </si>
  <si>
    <t>Забезпечення діяльності інклюзивно-ресурсних центрів за рахунок освітньої субвенції</t>
  </si>
  <si>
    <t>Фінансовий відділ</t>
  </si>
  <si>
    <t>Первинна медична допомога населенню</t>
  </si>
  <si>
    <t>О113131</t>
  </si>
  <si>
    <t>Здійснення заходів та реалізація проектів на виконання Державної цільової соціальної програми "Молодь України"</t>
  </si>
  <si>
    <t>О112010</t>
  </si>
  <si>
    <t>О112110</t>
  </si>
  <si>
    <t>О118110</t>
  </si>
  <si>
    <t>О800000</t>
  </si>
  <si>
    <t>Відділ соціального захисту Савранської селищної ради</t>
  </si>
  <si>
    <t>О810000</t>
  </si>
  <si>
    <t>О810160</t>
  </si>
  <si>
    <t>О118330</t>
  </si>
  <si>
    <t>О112111</t>
  </si>
  <si>
    <t>О110160</t>
  </si>
  <si>
    <t>О610160</t>
  </si>
  <si>
    <t>Інші заклади та заходи в сфері культури і мистецтва, в т.ч.</t>
  </si>
  <si>
    <t>КП "Трудовий архів"</t>
  </si>
  <si>
    <t>О114082</t>
  </si>
  <si>
    <t>О829</t>
  </si>
  <si>
    <t>Інші заходи в галузі культури й мистецтва</t>
  </si>
  <si>
    <t>О813032</t>
  </si>
  <si>
    <t>О813033</t>
  </si>
  <si>
    <t>Компенсаційні виплати за пільговий проїзд автомобільним транспортом окремим категоріям  громадян</t>
  </si>
  <si>
    <t>О813100</t>
  </si>
  <si>
    <t>О813104</t>
  </si>
  <si>
    <t>О813160</t>
  </si>
  <si>
    <t>О813240</t>
  </si>
  <si>
    <t>0111</t>
  </si>
  <si>
    <t>Забезпечення діяльності інших закладів у сфері освіти</t>
  </si>
  <si>
    <t xml:space="preserve">Відділ освіти, молоді і спорту </t>
  </si>
  <si>
    <t>О117140</t>
  </si>
  <si>
    <t>Інші заходи у сфері сільського господарства</t>
  </si>
  <si>
    <t>О813050</t>
  </si>
  <si>
    <t>Пільгове медичне обслуговування осіб, які постраждали внаслідок Чорнобильської катастофи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</si>
  <si>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</si>
  <si>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О813230</t>
  </si>
  <si>
    <t>Резервний фонд місцевого бюджету</t>
  </si>
  <si>
    <t>О118240</t>
  </si>
  <si>
    <t>О380</t>
  </si>
  <si>
    <t>Заходи та роботи з територіальної оборони</t>
  </si>
  <si>
    <t>Інші програми, заклади та заходи у сфері освіти</t>
  </si>
  <si>
    <t>видатків селищного бюджету на 2023 рік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</si>
  <si>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</si>
  <si>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</si>
  <si>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</si>
  <si>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</si>
  <si>
    <t xml:space="preserve">до  рішення виконавчого комітету </t>
  </si>
  <si>
    <t>від 15.12.2022 року  № 16/2</t>
  </si>
  <si>
    <t>Начальник фінансового відділу          Алла  КОЛЕБЛЮК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</si>
</sst>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29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Calibri"/>
      <family val="2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14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name val="Arial Cyr"/>
      <charset val="204"/>
    </font>
    <font>
      <b/>
      <i/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b/>
      <i/>
      <sz val="14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8"/>
      <name val="Arial"/>
      <family val="2"/>
      <charset val="204"/>
    </font>
    <font>
      <sz val="12"/>
      <color rgb="FF333333"/>
      <name val="Times New Roman"/>
      <family val="1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8" fillId="0" borderId="0"/>
  </cellStyleXfs>
  <cellXfs count="1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6" fillId="0" borderId="2" xfId="0" applyFont="1" applyBorder="1"/>
    <xf numFmtId="0" fontId="7" fillId="0" borderId="2" xfId="0" applyFont="1" applyBorder="1"/>
    <xf numFmtId="0" fontId="8" fillId="0" borderId="2" xfId="0" applyFont="1" applyFill="1" applyBorder="1" applyAlignment="1">
      <alignment wrapText="1"/>
    </xf>
    <xf numFmtId="0" fontId="9" fillId="0" borderId="2" xfId="0" applyFont="1" applyBorder="1"/>
    <xf numFmtId="49" fontId="9" fillId="0" borderId="2" xfId="0" applyNumberFormat="1" applyFont="1" applyFill="1" applyBorder="1" applyAlignment="1">
      <alignment horizontal="center" wrapText="1"/>
    </xf>
    <xf numFmtId="0" fontId="10" fillId="0" borderId="2" xfId="0" applyFont="1" applyFill="1" applyBorder="1" applyAlignment="1">
      <alignment wrapText="1"/>
    </xf>
    <xf numFmtId="0" fontId="9" fillId="0" borderId="2" xfId="0" applyFont="1" applyBorder="1" applyAlignment="1">
      <alignment horizontal="left"/>
    </xf>
    <xf numFmtId="49" fontId="9" fillId="0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2" xfId="0" applyFont="1" applyBorder="1"/>
    <xf numFmtId="49" fontId="10" fillId="0" borderId="2" xfId="0" applyNumberFormat="1" applyFont="1" applyFill="1" applyBorder="1" applyAlignment="1">
      <alignment horizontal="center"/>
    </xf>
    <xf numFmtId="0" fontId="10" fillId="0" borderId="2" xfId="0" applyFont="1" applyFill="1" applyBorder="1"/>
    <xf numFmtId="0" fontId="16" fillId="0" borderId="2" xfId="0" applyFont="1" applyBorder="1"/>
    <xf numFmtId="0" fontId="10" fillId="0" borderId="2" xfId="0" applyFont="1" applyBorder="1" applyAlignment="1">
      <alignment wrapText="1"/>
    </xf>
    <xf numFmtId="49" fontId="10" fillId="0" borderId="4" xfId="0" applyNumberFormat="1" applyFont="1" applyFill="1" applyBorder="1" applyAlignment="1">
      <alignment horizontal="center"/>
    </xf>
    <xf numFmtId="49" fontId="10" fillId="0" borderId="5" xfId="0" applyNumberFormat="1" applyFont="1" applyFill="1" applyBorder="1" applyAlignment="1">
      <alignment horizontal="center"/>
    </xf>
    <xf numFmtId="49" fontId="10" fillId="0" borderId="2" xfId="0" applyNumberFormat="1" applyFont="1" applyFill="1" applyBorder="1"/>
    <xf numFmtId="49" fontId="16" fillId="0" borderId="2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wrapText="1"/>
    </xf>
    <xf numFmtId="49" fontId="14" fillId="0" borderId="2" xfId="0" applyNumberFormat="1" applyFont="1" applyFill="1" applyBorder="1" applyAlignment="1">
      <alignment wrapText="1"/>
    </xf>
    <xf numFmtId="0" fontId="10" fillId="0" borderId="2" xfId="0" applyFont="1" applyBorder="1" applyAlignment="1">
      <alignment horizontal="left"/>
    </xf>
    <xf numFmtId="49" fontId="10" fillId="0" borderId="2" xfId="0" applyNumberFormat="1" applyFont="1" applyFill="1" applyBorder="1" applyAlignment="1">
      <alignment horizontal="left"/>
    </xf>
    <xf numFmtId="0" fontId="17" fillId="0" borderId="2" xfId="0" applyFont="1" applyBorder="1"/>
    <xf numFmtId="49" fontId="7" fillId="0" borderId="2" xfId="0" applyNumberFormat="1" applyFont="1" applyFill="1" applyBorder="1" applyAlignment="1">
      <alignment horizontal="center"/>
    </xf>
    <xf numFmtId="49" fontId="10" fillId="0" borderId="2" xfId="0" applyNumberFormat="1" applyFont="1" applyFill="1" applyBorder="1" applyAlignment="1">
      <alignment wrapText="1"/>
    </xf>
    <xf numFmtId="0" fontId="10" fillId="0" borderId="4" xfId="0" applyFont="1" applyBorder="1"/>
    <xf numFmtId="2" fontId="0" fillId="0" borderId="0" xfId="0" applyNumberFormat="1"/>
    <xf numFmtId="0" fontId="2" fillId="0" borderId="2" xfId="0" applyFont="1" applyBorder="1" applyAlignment="1">
      <alignment wrapText="1"/>
    </xf>
    <xf numFmtId="3" fontId="0" fillId="0" borderId="0" xfId="0" applyNumberFormat="1"/>
    <xf numFmtId="1" fontId="0" fillId="0" borderId="0" xfId="0" applyNumberFormat="1"/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/>
    <xf numFmtId="0" fontId="2" fillId="0" borderId="0" xfId="0" applyFont="1" applyAlignment="1">
      <alignment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left"/>
    </xf>
    <xf numFmtId="0" fontId="10" fillId="0" borderId="2" xfId="1" applyFont="1" applyBorder="1" applyAlignment="1">
      <alignment vertical="center" wrapText="1"/>
    </xf>
    <xf numFmtId="0" fontId="10" fillId="0" borderId="5" xfId="0" applyFont="1" applyFill="1" applyBorder="1" applyAlignment="1">
      <alignment wrapText="1"/>
    </xf>
    <xf numFmtId="0" fontId="2" fillId="0" borderId="10" xfId="0" applyFont="1" applyBorder="1" applyAlignment="1">
      <alignment wrapText="1"/>
    </xf>
    <xf numFmtId="49" fontId="10" fillId="0" borderId="10" xfId="0" applyNumberFormat="1" applyFont="1" applyFill="1" applyBorder="1" applyAlignment="1">
      <alignment horizontal="center"/>
    </xf>
    <xf numFmtId="0" fontId="10" fillId="0" borderId="5" xfId="0" applyFont="1" applyBorder="1"/>
    <xf numFmtId="2" fontId="2" fillId="0" borderId="2" xfId="0" applyNumberFormat="1" applyFont="1" applyBorder="1" applyAlignment="1">
      <alignment wrapText="1"/>
    </xf>
    <xf numFmtId="164" fontId="0" fillId="0" borderId="0" xfId="0" applyNumberFormat="1"/>
    <xf numFmtId="0" fontId="0" fillId="0" borderId="0" xfId="0" applyAlignment="1">
      <alignment horizontal="left"/>
    </xf>
    <xf numFmtId="0" fontId="16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2" fillId="0" borderId="4" xfId="0" applyFont="1" applyBorder="1" applyAlignment="1">
      <alignment wrapText="1"/>
    </xf>
    <xf numFmtId="0" fontId="10" fillId="0" borderId="10" xfId="0" applyFont="1" applyBorder="1"/>
    <xf numFmtId="0" fontId="10" fillId="0" borderId="5" xfId="0" applyFont="1" applyBorder="1" applyAlignment="1">
      <alignment wrapText="1"/>
    </xf>
    <xf numFmtId="0" fontId="10" fillId="0" borderId="4" xfId="0" applyFont="1" applyFill="1" applyBorder="1" applyAlignment="1">
      <alignment wrapText="1"/>
    </xf>
    <xf numFmtId="0" fontId="2" fillId="0" borderId="8" xfId="0" applyFont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9" fillId="0" borderId="2" xfId="0" applyFont="1" applyFill="1" applyBorder="1" applyAlignment="1">
      <alignment wrapText="1"/>
    </xf>
    <xf numFmtId="0" fontId="15" fillId="0" borderId="2" xfId="0" applyFont="1" applyBorder="1"/>
    <xf numFmtId="0" fontId="20" fillId="0" borderId="2" xfId="0" applyFont="1" applyBorder="1"/>
    <xf numFmtId="0" fontId="21" fillId="0" borderId="2" xfId="0" applyFont="1" applyBorder="1"/>
    <xf numFmtId="49" fontId="2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2" fillId="0" borderId="2" xfId="0" applyFont="1" applyBorder="1"/>
    <xf numFmtId="49" fontId="22" fillId="0" borderId="2" xfId="0" applyNumberFormat="1" applyFont="1" applyFill="1" applyBorder="1" applyAlignment="1">
      <alignment horizontal="center"/>
    </xf>
    <xf numFmtId="0" fontId="23" fillId="0" borderId="2" xfId="0" applyFont="1" applyBorder="1" applyAlignment="1">
      <alignment wrapText="1"/>
    </xf>
    <xf numFmtId="0" fontId="24" fillId="0" borderId="2" xfId="0" applyFont="1" applyBorder="1"/>
    <xf numFmtId="49" fontId="24" fillId="0" borderId="2" xfId="0" applyNumberFormat="1" applyFont="1" applyFill="1" applyBorder="1" applyAlignment="1">
      <alignment horizontal="center"/>
    </xf>
    <xf numFmtId="0" fontId="25" fillId="0" borderId="2" xfId="0" applyFont="1" applyBorder="1" applyAlignment="1">
      <alignment wrapText="1"/>
    </xf>
    <xf numFmtId="0" fontId="10" fillId="0" borderId="10" xfId="0" applyFont="1" applyFill="1" applyBorder="1" applyAlignment="1">
      <alignment wrapText="1"/>
    </xf>
    <xf numFmtId="3" fontId="11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/>
    </xf>
    <xf numFmtId="3" fontId="11" fillId="0" borderId="2" xfId="0" applyNumberFormat="1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15" fillId="0" borderId="2" xfId="0" applyNumberFormat="1" applyFont="1" applyFill="1" applyBorder="1" applyAlignment="1">
      <alignment horizontal="center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10" fillId="0" borderId="4" xfId="0" applyNumberFormat="1" applyFont="1" applyFill="1" applyBorder="1" applyAlignment="1">
      <alignment horizontal="center"/>
    </xf>
    <xf numFmtId="3" fontId="15" fillId="0" borderId="4" xfId="0" applyNumberFormat="1" applyFont="1" applyFill="1" applyBorder="1" applyAlignment="1">
      <alignment horizontal="center"/>
    </xf>
    <xf numFmtId="3" fontId="20" fillId="0" borderId="4" xfId="0" applyNumberFormat="1" applyFont="1" applyFill="1" applyBorder="1" applyAlignment="1">
      <alignment horizontal="center"/>
    </xf>
    <xf numFmtId="0" fontId="10" fillId="0" borderId="5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4" fontId="0" fillId="0" borderId="0" xfId="0" applyNumberFormat="1"/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8" fillId="0" borderId="0" xfId="0" applyFont="1"/>
    <xf numFmtId="164" fontId="28" fillId="0" borderId="0" xfId="0" applyNumberFormat="1" applyFont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2"/>
  <sheetViews>
    <sheetView tabSelected="1" topLeftCell="B1" zoomScaleNormal="100" workbookViewId="0">
      <selection activeCell="E94" sqref="E94"/>
    </sheetView>
  </sheetViews>
  <sheetFormatPr defaultRowHeight="15" x14ac:dyDescent="0.25"/>
  <cols>
    <col min="1" max="1" width="0" hidden="1" customWidth="1"/>
    <col min="2" max="2" width="12.140625" customWidth="1"/>
    <col min="5" max="5" width="37.42578125" customWidth="1"/>
    <col min="6" max="6" width="14.140625" customWidth="1"/>
    <col min="7" max="7" width="14" customWidth="1"/>
    <col min="8" max="8" width="13.85546875" customWidth="1"/>
    <col min="9" max="9" width="15.28515625" customWidth="1"/>
    <col min="10" max="10" width="8.140625" customWidth="1"/>
    <col min="11" max="11" width="13.7109375" customWidth="1"/>
    <col min="12" max="12" width="9.7109375" customWidth="1"/>
    <col min="13" max="13" width="14.85546875" customWidth="1"/>
    <col min="14" max="14" width="12.42578125" customWidth="1"/>
    <col min="15" max="15" width="9.7109375" customWidth="1"/>
    <col min="16" max="16" width="10.28515625" customWidth="1"/>
    <col min="17" max="17" width="14" customWidth="1"/>
  </cols>
  <sheetData>
    <row r="1" spans="2:17" ht="18.75" x14ac:dyDescent="0.3">
      <c r="K1" s="1" t="s">
        <v>0</v>
      </c>
    </row>
    <row r="2" spans="2:17" ht="18.75" x14ac:dyDescent="0.3">
      <c r="K2" s="1" t="s">
        <v>169</v>
      </c>
    </row>
    <row r="3" spans="2:17" ht="18.75" x14ac:dyDescent="0.3">
      <c r="K3" s="1" t="s">
        <v>170</v>
      </c>
    </row>
    <row r="4" spans="2:17" ht="18.75" x14ac:dyDescent="0.25">
      <c r="B4" s="2"/>
    </row>
    <row r="5" spans="2:17" x14ac:dyDescent="0.25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2:17" ht="14.45" customHeight="1" x14ac:dyDescent="0.25">
      <c r="B6" s="3"/>
      <c r="D6" s="7"/>
      <c r="E6" s="7"/>
      <c r="F6" s="7"/>
      <c r="H6" s="3" t="s">
        <v>1</v>
      </c>
      <c r="J6" s="7"/>
      <c r="K6" s="7"/>
      <c r="L6" s="7"/>
      <c r="M6" s="7"/>
      <c r="N6" s="7"/>
      <c r="O6" s="7"/>
      <c r="P6" s="7"/>
    </row>
    <row r="7" spans="2:17" ht="17.45" customHeight="1" x14ac:dyDescent="0.25">
      <c r="B7" s="3"/>
      <c r="H7" s="3" t="s">
        <v>164</v>
      </c>
    </row>
    <row r="8" spans="2:17" x14ac:dyDescent="0.25">
      <c r="H8">
        <v>15573000000</v>
      </c>
    </row>
    <row r="9" spans="2:17" ht="18.75" x14ac:dyDescent="0.3">
      <c r="B9" s="5"/>
      <c r="E9" s="36"/>
      <c r="F9" s="36"/>
      <c r="H9" s="1"/>
      <c r="O9" s="5" t="s">
        <v>36</v>
      </c>
    </row>
    <row r="10" spans="2:17" x14ac:dyDescent="0.25">
      <c r="B10" s="4"/>
      <c r="E10" s="37"/>
    </row>
    <row r="11" spans="2:17" ht="48.6" customHeight="1" x14ac:dyDescent="0.25">
      <c r="B11" s="123" t="s">
        <v>165</v>
      </c>
      <c r="C11" s="123" t="s">
        <v>166</v>
      </c>
      <c r="D11" s="123" t="s">
        <v>167</v>
      </c>
      <c r="E11" s="123" t="s">
        <v>168</v>
      </c>
      <c r="F11" s="120" t="s">
        <v>2</v>
      </c>
      <c r="G11" s="121"/>
      <c r="H11" s="121"/>
      <c r="I11" s="121"/>
      <c r="J11" s="122"/>
      <c r="K11" s="120" t="s">
        <v>3</v>
      </c>
      <c r="L11" s="121"/>
      <c r="M11" s="121"/>
      <c r="N11" s="121"/>
      <c r="O11" s="121"/>
      <c r="P11" s="122"/>
      <c r="Q11" s="117" t="s">
        <v>4</v>
      </c>
    </row>
    <row r="12" spans="2:17" ht="19.149999999999999" customHeight="1" x14ac:dyDescent="0.25">
      <c r="B12" s="124"/>
      <c r="C12" s="124"/>
      <c r="D12" s="124"/>
      <c r="E12" s="124"/>
      <c r="F12" s="117" t="s">
        <v>5</v>
      </c>
      <c r="G12" s="117" t="s">
        <v>6</v>
      </c>
      <c r="H12" s="120" t="s">
        <v>7</v>
      </c>
      <c r="I12" s="122"/>
      <c r="J12" s="117" t="s">
        <v>8</v>
      </c>
      <c r="K12" s="117" t="s">
        <v>5</v>
      </c>
      <c r="L12" s="117" t="s">
        <v>9</v>
      </c>
      <c r="M12" s="117" t="s">
        <v>6</v>
      </c>
      <c r="N12" s="120" t="s">
        <v>7</v>
      </c>
      <c r="O12" s="122"/>
      <c r="P12" s="117" t="s">
        <v>8</v>
      </c>
      <c r="Q12" s="118"/>
    </row>
    <row r="13" spans="2:17" ht="21.6" customHeight="1" x14ac:dyDescent="0.25">
      <c r="B13" s="124"/>
      <c r="C13" s="124"/>
      <c r="D13" s="124"/>
      <c r="E13" s="124"/>
      <c r="F13" s="118"/>
      <c r="G13" s="118"/>
      <c r="H13" s="117" t="s">
        <v>10</v>
      </c>
      <c r="I13" s="117" t="s">
        <v>11</v>
      </c>
      <c r="J13" s="118"/>
      <c r="K13" s="118"/>
      <c r="L13" s="118"/>
      <c r="M13" s="118"/>
      <c r="N13" s="117" t="s">
        <v>10</v>
      </c>
      <c r="O13" s="117" t="s">
        <v>11</v>
      </c>
      <c r="P13" s="118"/>
      <c r="Q13" s="118"/>
    </row>
    <row r="14" spans="2:17" ht="21.75" customHeight="1" x14ac:dyDescent="0.25">
      <c r="B14" s="125"/>
      <c r="C14" s="125"/>
      <c r="D14" s="125"/>
      <c r="E14" s="125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</row>
    <row r="15" spans="2:17" x14ac:dyDescent="0.25">
      <c r="B15" s="6">
        <v>1</v>
      </c>
      <c r="C15" s="6">
        <v>2</v>
      </c>
      <c r="D15" s="6">
        <v>3</v>
      </c>
      <c r="E15" s="6">
        <v>4</v>
      </c>
      <c r="F15" s="6">
        <v>5</v>
      </c>
      <c r="G15" s="6">
        <v>6</v>
      </c>
      <c r="H15" s="6">
        <v>7</v>
      </c>
      <c r="I15" s="6">
        <v>8</v>
      </c>
      <c r="J15" s="6">
        <v>9</v>
      </c>
      <c r="K15" s="6">
        <v>10</v>
      </c>
      <c r="L15" s="6">
        <v>11</v>
      </c>
      <c r="M15" s="6">
        <v>12</v>
      </c>
      <c r="N15" s="6">
        <v>13</v>
      </c>
      <c r="O15" s="6">
        <v>14</v>
      </c>
      <c r="P15" s="6">
        <v>15</v>
      </c>
      <c r="Q15" s="6">
        <v>16</v>
      </c>
    </row>
    <row r="16" spans="2:17" ht="18" x14ac:dyDescent="0.25">
      <c r="B16" s="8" t="s">
        <v>14</v>
      </c>
      <c r="C16" s="6"/>
      <c r="D16" s="6"/>
      <c r="E16" s="10" t="s">
        <v>40</v>
      </c>
      <c r="F16" s="76">
        <f t="shared" ref="F16:Q16" si="0">F17</f>
        <v>43783990</v>
      </c>
      <c r="G16" s="76">
        <f t="shared" si="0"/>
        <v>43783990</v>
      </c>
      <c r="H16" s="76">
        <f t="shared" si="0"/>
        <v>24732420</v>
      </c>
      <c r="I16" s="76">
        <f t="shared" si="0"/>
        <v>4527870</v>
      </c>
      <c r="J16" s="76">
        <f t="shared" si="0"/>
        <v>0</v>
      </c>
      <c r="K16" s="76">
        <f t="shared" si="0"/>
        <v>120900</v>
      </c>
      <c r="L16" s="76">
        <f t="shared" si="0"/>
        <v>0</v>
      </c>
      <c r="M16" s="76">
        <f t="shared" si="0"/>
        <v>120900</v>
      </c>
      <c r="N16" s="76">
        <f t="shared" si="0"/>
        <v>0</v>
      </c>
      <c r="O16" s="76">
        <f t="shared" si="0"/>
        <v>6000</v>
      </c>
      <c r="P16" s="76">
        <f t="shared" si="0"/>
        <v>0</v>
      </c>
      <c r="Q16" s="76">
        <f t="shared" si="0"/>
        <v>43904890</v>
      </c>
    </row>
    <row r="17" spans="2:21" ht="18" x14ac:dyDescent="0.25">
      <c r="B17" s="9" t="s">
        <v>15</v>
      </c>
      <c r="C17" s="6"/>
      <c r="D17" s="6"/>
      <c r="E17" s="10" t="s">
        <v>40</v>
      </c>
      <c r="F17" s="77">
        <f>F18+F19+F20+F21+F22+F24+F26+F27+F29+F30+F31+F32+F36+F38+F39+F40+F41+F43+F44+F46+F45</f>
        <v>43783990</v>
      </c>
      <c r="G17" s="77">
        <f t="shared" ref="G17:Q17" si="1">G18+G19+G20+G21+G22+G24+G26+G27+G29+G30+G31+G32+G36+G38+G39+G40+G41+G43+G44+G46+G45</f>
        <v>43783990</v>
      </c>
      <c r="H17" s="77">
        <f t="shared" si="1"/>
        <v>24732420</v>
      </c>
      <c r="I17" s="77">
        <f t="shared" si="1"/>
        <v>4527870</v>
      </c>
      <c r="J17" s="77">
        <f t="shared" si="1"/>
        <v>0</v>
      </c>
      <c r="K17" s="77">
        <f t="shared" si="1"/>
        <v>120900</v>
      </c>
      <c r="L17" s="77">
        <f t="shared" si="1"/>
        <v>0</v>
      </c>
      <c r="M17" s="77">
        <f t="shared" si="1"/>
        <v>120900</v>
      </c>
      <c r="N17" s="77">
        <f t="shared" si="1"/>
        <v>0</v>
      </c>
      <c r="O17" s="77">
        <f t="shared" si="1"/>
        <v>6000</v>
      </c>
      <c r="P17" s="77">
        <f t="shared" si="1"/>
        <v>0</v>
      </c>
      <c r="Q17" s="77">
        <f t="shared" si="1"/>
        <v>43904890</v>
      </c>
    </row>
    <row r="18" spans="2:21" ht="63" x14ac:dyDescent="0.25">
      <c r="B18" s="19" t="s">
        <v>16</v>
      </c>
      <c r="C18" s="28" t="s">
        <v>17</v>
      </c>
      <c r="D18" s="12" t="s">
        <v>97</v>
      </c>
      <c r="E18" s="58" t="s">
        <v>19</v>
      </c>
      <c r="F18" s="80">
        <v>16813232</v>
      </c>
      <c r="G18" s="81">
        <v>16813232</v>
      </c>
      <c r="H18" s="81">
        <v>13973162</v>
      </c>
      <c r="I18" s="81">
        <v>2035450</v>
      </c>
      <c r="J18" s="81"/>
      <c r="K18" s="82"/>
      <c r="L18" s="82"/>
      <c r="M18" s="82"/>
      <c r="N18" s="82"/>
      <c r="O18" s="82"/>
      <c r="P18" s="82"/>
      <c r="Q18" s="82">
        <f t="shared" ref="Q18:Q79" si="2">F18+K18</f>
        <v>16813232</v>
      </c>
      <c r="T18" s="36"/>
      <c r="U18" s="36"/>
    </row>
    <row r="19" spans="2:21" ht="63" x14ac:dyDescent="0.25">
      <c r="B19" s="19" t="s">
        <v>136</v>
      </c>
      <c r="C19" s="28" t="s">
        <v>51</v>
      </c>
      <c r="D19" s="12" t="s">
        <v>18</v>
      </c>
      <c r="E19" s="35" t="s">
        <v>50</v>
      </c>
      <c r="F19" s="83">
        <v>853936</v>
      </c>
      <c r="G19" s="84">
        <v>853936</v>
      </c>
      <c r="H19" s="84">
        <v>788936</v>
      </c>
      <c r="I19" s="84"/>
      <c r="J19" s="84"/>
      <c r="K19" s="85"/>
      <c r="L19" s="82"/>
      <c r="M19" s="82"/>
      <c r="N19" s="82"/>
      <c r="O19" s="82"/>
      <c r="P19" s="82"/>
      <c r="Q19" s="82">
        <f t="shared" si="2"/>
        <v>853936</v>
      </c>
    </row>
    <row r="20" spans="2:21" ht="31.5" x14ac:dyDescent="0.25">
      <c r="B20" s="17" t="s">
        <v>99</v>
      </c>
      <c r="C20" s="28">
        <v>1080</v>
      </c>
      <c r="D20" s="18" t="s">
        <v>26</v>
      </c>
      <c r="E20" s="75" t="s">
        <v>100</v>
      </c>
      <c r="F20" s="86">
        <v>2489180</v>
      </c>
      <c r="G20" s="87">
        <v>2489180</v>
      </c>
      <c r="H20" s="88">
        <v>2233780</v>
      </c>
      <c r="I20" s="89">
        <v>255400</v>
      </c>
      <c r="J20" s="89"/>
      <c r="K20" s="82">
        <v>90000</v>
      </c>
      <c r="L20" s="82"/>
      <c r="M20" s="82">
        <v>90000</v>
      </c>
      <c r="N20" s="82"/>
      <c r="O20" s="82">
        <v>6000</v>
      </c>
      <c r="P20" s="82"/>
      <c r="Q20" s="82">
        <f t="shared" si="2"/>
        <v>2579180</v>
      </c>
    </row>
    <row r="21" spans="2:21" ht="31.5" x14ac:dyDescent="0.25">
      <c r="B21" s="28" t="s">
        <v>127</v>
      </c>
      <c r="C21" s="28">
        <v>2010</v>
      </c>
      <c r="D21" s="18" t="s">
        <v>74</v>
      </c>
      <c r="E21" s="21" t="s">
        <v>75</v>
      </c>
      <c r="F21" s="78">
        <v>5622130</v>
      </c>
      <c r="G21" s="78">
        <v>5622130</v>
      </c>
      <c r="H21" s="78"/>
      <c r="I21" s="78"/>
      <c r="J21" s="90"/>
      <c r="K21" s="90"/>
      <c r="L21" s="90"/>
      <c r="M21" s="90"/>
      <c r="N21" s="90"/>
      <c r="O21" s="90"/>
      <c r="P21" s="90"/>
      <c r="Q21" s="84">
        <f>F21+K21</f>
        <v>5622130</v>
      </c>
    </row>
    <row r="22" spans="2:21" ht="31.5" x14ac:dyDescent="0.25">
      <c r="B22" s="17" t="s">
        <v>128</v>
      </c>
      <c r="C22" s="28">
        <v>2110</v>
      </c>
      <c r="D22" s="18" t="s">
        <v>74</v>
      </c>
      <c r="E22" s="40" t="s">
        <v>124</v>
      </c>
      <c r="F22" s="78">
        <v>1703936</v>
      </c>
      <c r="G22" s="78">
        <v>1703936</v>
      </c>
      <c r="H22" s="84"/>
      <c r="I22" s="84"/>
      <c r="J22" s="84"/>
      <c r="K22" s="84"/>
      <c r="L22" s="84"/>
      <c r="M22" s="84"/>
      <c r="N22" s="84"/>
      <c r="O22" s="84"/>
      <c r="P22" s="84"/>
      <c r="Q22" s="84">
        <f>F22+K22</f>
        <v>1703936</v>
      </c>
    </row>
    <row r="23" spans="2:21" ht="63" x14ac:dyDescent="0.25">
      <c r="B23" s="17" t="s">
        <v>135</v>
      </c>
      <c r="C23" s="28">
        <v>2111</v>
      </c>
      <c r="D23" s="18" t="s">
        <v>76</v>
      </c>
      <c r="E23" s="21" t="s">
        <v>77</v>
      </c>
      <c r="F23" s="78">
        <v>1703936</v>
      </c>
      <c r="G23" s="78">
        <v>1703936</v>
      </c>
      <c r="H23" s="84"/>
      <c r="I23" s="84"/>
      <c r="J23" s="84"/>
      <c r="K23" s="84"/>
      <c r="L23" s="84"/>
      <c r="M23" s="84"/>
      <c r="N23" s="84"/>
      <c r="O23" s="84"/>
      <c r="P23" s="84"/>
      <c r="Q23" s="84">
        <f>F23+K23</f>
        <v>1703936</v>
      </c>
    </row>
    <row r="24" spans="2:21" ht="31.5" x14ac:dyDescent="0.25">
      <c r="B24" s="17" t="s">
        <v>43</v>
      </c>
      <c r="C24" s="28">
        <v>3130</v>
      </c>
      <c r="D24" s="18"/>
      <c r="E24" s="35" t="s">
        <v>37</v>
      </c>
      <c r="F24" s="83">
        <v>405500</v>
      </c>
      <c r="G24" s="83">
        <v>405500</v>
      </c>
      <c r="H24" s="83"/>
      <c r="I24" s="83"/>
      <c r="J24" s="82"/>
      <c r="K24" s="82"/>
      <c r="L24" s="82"/>
      <c r="M24" s="82"/>
      <c r="N24" s="82"/>
      <c r="O24" s="82"/>
      <c r="P24" s="82"/>
      <c r="Q24" s="82">
        <f t="shared" si="2"/>
        <v>405500</v>
      </c>
    </row>
    <row r="25" spans="2:21" ht="63" x14ac:dyDescent="0.25">
      <c r="B25" s="17" t="s">
        <v>125</v>
      </c>
      <c r="C25" s="28">
        <v>3131</v>
      </c>
      <c r="D25" s="22" t="s">
        <v>20</v>
      </c>
      <c r="E25" s="35" t="s">
        <v>126</v>
      </c>
      <c r="F25" s="83">
        <v>405500</v>
      </c>
      <c r="G25" s="84">
        <v>405500</v>
      </c>
      <c r="H25" s="91"/>
      <c r="I25" s="82">
        <v>65600</v>
      </c>
      <c r="J25" s="82"/>
      <c r="K25" s="82"/>
      <c r="L25" s="82"/>
      <c r="M25" s="82"/>
      <c r="N25" s="82"/>
      <c r="O25" s="82"/>
      <c r="P25" s="82"/>
      <c r="Q25" s="82">
        <f t="shared" si="2"/>
        <v>405500</v>
      </c>
    </row>
    <row r="26" spans="2:21" ht="15.75" x14ac:dyDescent="0.25">
      <c r="B26" s="33" t="s">
        <v>78</v>
      </c>
      <c r="C26" s="111">
        <v>3210</v>
      </c>
      <c r="D26" s="22" t="s">
        <v>101</v>
      </c>
      <c r="E26" s="55" t="s">
        <v>79</v>
      </c>
      <c r="F26" s="92">
        <v>122000</v>
      </c>
      <c r="G26" s="93">
        <v>122000</v>
      </c>
      <c r="H26" s="93">
        <v>122000</v>
      </c>
      <c r="I26" s="91"/>
      <c r="J26" s="82"/>
      <c r="K26" s="82"/>
      <c r="L26" s="82"/>
      <c r="M26" s="82"/>
      <c r="N26" s="82"/>
      <c r="O26" s="82"/>
      <c r="P26" s="82"/>
      <c r="Q26" s="82">
        <f t="shared" si="2"/>
        <v>122000</v>
      </c>
    </row>
    <row r="27" spans="2:21" ht="15.75" x14ac:dyDescent="0.25">
      <c r="B27" s="17" t="s">
        <v>41</v>
      </c>
      <c r="C27" s="28">
        <v>3240</v>
      </c>
      <c r="D27" s="24"/>
      <c r="E27" s="39" t="s">
        <v>34</v>
      </c>
      <c r="F27" s="83">
        <v>230000</v>
      </c>
      <c r="G27" s="84">
        <v>230000</v>
      </c>
      <c r="H27" s="84"/>
      <c r="I27" s="84"/>
      <c r="J27" s="85"/>
      <c r="K27" s="82"/>
      <c r="L27" s="82"/>
      <c r="M27" s="82"/>
      <c r="N27" s="82"/>
      <c r="O27" s="82"/>
      <c r="P27" s="82"/>
      <c r="Q27" s="82">
        <f t="shared" si="2"/>
        <v>230000</v>
      </c>
    </row>
    <row r="28" spans="2:21" ht="31.5" x14ac:dyDescent="0.25">
      <c r="B28" s="17" t="s">
        <v>42</v>
      </c>
      <c r="C28" s="28">
        <v>3242</v>
      </c>
      <c r="D28" s="18" t="s">
        <v>98</v>
      </c>
      <c r="E28" s="13" t="s">
        <v>25</v>
      </c>
      <c r="F28" s="83">
        <v>230000</v>
      </c>
      <c r="G28" s="84">
        <v>230000</v>
      </c>
      <c r="H28" s="84"/>
      <c r="I28" s="84"/>
      <c r="J28" s="85"/>
      <c r="K28" s="82"/>
      <c r="L28" s="82"/>
      <c r="M28" s="82"/>
      <c r="N28" s="82"/>
      <c r="O28" s="82"/>
      <c r="P28" s="82"/>
      <c r="Q28" s="82">
        <f t="shared" si="2"/>
        <v>230000</v>
      </c>
    </row>
    <row r="29" spans="2:21" ht="15.75" x14ac:dyDescent="0.25">
      <c r="B29" s="17" t="s">
        <v>44</v>
      </c>
      <c r="C29" s="28">
        <v>4030</v>
      </c>
      <c r="D29" s="18" t="s">
        <v>27</v>
      </c>
      <c r="E29" s="32" t="s">
        <v>28</v>
      </c>
      <c r="F29" s="83">
        <v>803520</v>
      </c>
      <c r="G29" s="84">
        <v>803520</v>
      </c>
      <c r="H29" s="84">
        <v>502340</v>
      </c>
      <c r="I29" s="84">
        <v>275660</v>
      </c>
      <c r="J29" s="85"/>
      <c r="K29" s="82">
        <v>1400</v>
      </c>
      <c r="L29" s="82"/>
      <c r="M29" s="82">
        <v>1400</v>
      </c>
      <c r="N29" s="82"/>
      <c r="O29" s="82"/>
      <c r="P29" s="82"/>
      <c r="Q29" s="82">
        <f t="shared" si="2"/>
        <v>804920</v>
      </c>
    </row>
    <row r="30" spans="2:21" ht="31.5" x14ac:dyDescent="0.25">
      <c r="B30" s="17" t="s">
        <v>45</v>
      </c>
      <c r="C30" s="28">
        <v>4040</v>
      </c>
      <c r="D30" s="18" t="s">
        <v>27</v>
      </c>
      <c r="E30" s="32" t="s">
        <v>29</v>
      </c>
      <c r="F30" s="83">
        <v>119820</v>
      </c>
      <c r="G30" s="84">
        <v>119820</v>
      </c>
      <c r="H30" s="84">
        <v>83770</v>
      </c>
      <c r="I30" s="84">
        <v>33000</v>
      </c>
      <c r="J30" s="85"/>
      <c r="K30" s="82"/>
      <c r="L30" s="82"/>
      <c r="M30" s="82"/>
      <c r="N30" s="82"/>
      <c r="O30" s="82"/>
      <c r="P30" s="82"/>
      <c r="Q30" s="82">
        <f t="shared" si="2"/>
        <v>119820</v>
      </c>
    </row>
    <row r="31" spans="2:21" ht="47.25" x14ac:dyDescent="0.25">
      <c r="B31" s="56" t="s">
        <v>46</v>
      </c>
      <c r="C31" s="112">
        <v>4060</v>
      </c>
      <c r="D31" s="23" t="s">
        <v>30</v>
      </c>
      <c r="E31" s="57" t="s">
        <v>31</v>
      </c>
      <c r="F31" s="94">
        <v>3614666</v>
      </c>
      <c r="G31" s="95">
        <v>3614666</v>
      </c>
      <c r="H31" s="89">
        <v>2454736</v>
      </c>
      <c r="I31" s="89">
        <v>868740</v>
      </c>
      <c r="J31" s="82"/>
      <c r="K31" s="82">
        <v>12000</v>
      </c>
      <c r="L31" s="82"/>
      <c r="M31" s="82">
        <v>12000</v>
      </c>
      <c r="N31" s="82"/>
      <c r="O31" s="82"/>
      <c r="P31" s="82"/>
      <c r="Q31" s="82">
        <f t="shared" si="2"/>
        <v>3626666</v>
      </c>
    </row>
    <row r="32" spans="2:21" ht="31.5" x14ac:dyDescent="0.25">
      <c r="B32" s="33" t="s">
        <v>47</v>
      </c>
      <c r="C32" s="111">
        <v>4080</v>
      </c>
      <c r="D32" s="18"/>
      <c r="E32" s="35" t="s">
        <v>35</v>
      </c>
      <c r="F32" s="83">
        <f>F33+F35</f>
        <v>1323100</v>
      </c>
      <c r="G32" s="83">
        <f t="shared" ref="G32:Q32" si="3">G33+G35</f>
        <v>1323100</v>
      </c>
      <c r="H32" s="83">
        <f t="shared" si="3"/>
        <v>962950</v>
      </c>
      <c r="I32" s="83">
        <f t="shared" si="3"/>
        <v>89620</v>
      </c>
      <c r="J32" s="83">
        <f t="shared" si="3"/>
        <v>0</v>
      </c>
      <c r="K32" s="83">
        <f t="shared" si="3"/>
        <v>0</v>
      </c>
      <c r="L32" s="83">
        <f t="shared" si="3"/>
        <v>0</v>
      </c>
      <c r="M32" s="83">
        <f t="shared" si="3"/>
        <v>0</v>
      </c>
      <c r="N32" s="83">
        <f t="shared" si="3"/>
        <v>0</v>
      </c>
      <c r="O32" s="83">
        <f t="shared" si="3"/>
        <v>0</v>
      </c>
      <c r="P32" s="83">
        <f t="shared" si="3"/>
        <v>0</v>
      </c>
      <c r="Q32" s="83">
        <f t="shared" si="3"/>
        <v>1323100</v>
      </c>
    </row>
    <row r="33" spans="2:17" ht="31.5" x14ac:dyDescent="0.25">
      <c r="B33" s="33" t="s">
        <v>48</v>
      </c>
      <c r="C33" s="111">
        <v>4081</v>
      </c>
      <c r="D33" s="18" t="s">
        <v>32</v>
      </c>
      <c r="E33" s="32" t="s">
        <v>138</v>
      </c>
      <c r="F33" s="92">
        <v>1239600</v>
      </c>
      <c r="G33" s="91">
        <v>1239600</v>
      </c>
      <c r="H33" s="81">
        <v>962950</v>
      </c>
      <c r="I33" s="81">
        <v>89620</v>
      </c>
      <c r="J33" s="81"/>
      <c r="K33" s="81"/>
      <c r="L33" s="81"/>
      <c r="M33" s="81"/>
      <c r="N33" s="81"/>
      <c r="O33" s="81"/>
      <c r="P33" s="81"/>
      <c r="Q33" s="81">
        <f t="shared" si="2"/>
        <v>1239600</v>
      </c>
    </row>
    <row r="34" spans="2:17" ht="15.75" x14ac:dyDescent="0.25">
      <c r="B34" s="33"/>
      <c r="C34" s="111"/>
      <c r="D34" s="18"/>
      <c r="E34" s="32" t="s">
        <v>139</v>
      </c>
      <c r="F34" s="83">
        <v>110050</v>
      </c>
      <c r="G34" s="84">
        <v>110050</v>
      </c>
      <c r="H34" s="84"/>
      <c r="I34" s="84"/>
      <c r="J34" s="84"/>
      <c r="K34" s="84"/>
      <c r="L34" s="84"/>
      <c r="M34" s="84"/>
      <c r="N34" s="84"/>
      <c r="O34" s="84"/>
      <c r="P34" s="84"/>
      <c r="Q34" s="84">
        <f t="shared" si="2"/>
        <v>110050</v>
      </c>
    </row>
    <row r="35" spans="2:17" ht="31.5" x14ac:dyDescent="0.25">
      <c r="B35" s="33" t="s">
        <v>140</v>
      </c>
      <c r="C35" s="111">
        <v>4082</v>
      </c>
      <c r="D35" s="18" t="s">
        <v>141</v>
      </c>
      <c r="E35" s="32" t="s">
        <v>142</v>
      </c>
      <c r="F35" s="83">
        <v>83500</v>
      </c>
      <c r="G35" s="84">
        <v>83500</v>
      </c>
      <c r="H35" s="84"/>
      <c r="I35" s="84"/>
      <c r="J35" s="84"/>
      <c r="K35" s="84"/>
      <c r="L35" s="84"/>
      <c r="M35" s="84"/>
      <c r="N35" s="84"/>
      <c r="O35" s="84"/>
      <c r="P35" s="96"/>
      <c r="Q35" s="84">
        <f t="shared" si="2"/>
        <v>83500</v>
      </c>
    </row>
    <row r="36" spans="2:17" ht="31.5" x14ac:dyDescent="0.25">
      <c r="B36" s="33" t="s">
        <v>91</v>
      </c>
      <c r="C36" s="111">
        <v>5060</v>
      </c>
      <c r="D36" s="18"/>
      <c r="E36" s="49" t="s">
        <v>93</v>
      </c>
      <c r="F36" s="83">
        <v>341534</v>
      </c>
      <c r="G36" s="84">
        <v>341534</v>
      </c>
      <c r="H36" s="84">
        <v>177534</v>
      </c>
      <c r="I36" s="84"/>
      <c r="J36" s="84"/>
      <c r="K36" s="84"/>
      <c r="L36" s="84"/>
      <c r="M36" s="84"/>
      <c r="N36" s="84"/>
      <c r="O36" s="84"/>
      <c r="P36" s="96"/>
      <c r="Q36" s="84">
        <f t="shared" si="2"/>
        <v>341534</v>
      </c>
    </row>
    <row r="37" spans="2:17" ht="63" x14ac:dyDescent="0.25">
      <c r="B37" s="17" t="s">
        <v>92</v>
      </c>
      <c r="C37" s="28">
        <v>5062</v>
      </c>
      <c r="D37" s="18" t="s">
        <v>71</v>
      </c>
      <c r="E37" s="35" t="s">
        <v>94</v>
      </c>
      <c r="F37" s="83">
        <v>341534</v>
      </c>
      <c r="G37" s="84">
        <v>341534</v>
      </c>
      <c r="H37" s="84">
        <v>177534</v>
      </c>
      <c r="I37" s="84"/>
      <c r="J37" s="84"/>
      <c r="K37" s="84"/>
      <c r="L37" s="84"/>
      <c r="M37" s="84"/>
      <c r="N37" s="84"/>
      <c r="O37" s="84"/>
      <c r="P37" s="96"/>
      <c r="Q37" s="84">
        <f t="shared" si="2"/>
        <v>341534</v>
      </c>
    </row>
    <row r="38" spans="2:17" ht="31.5" x14ac:dyDescent="0.25">
      <c r="B38" s="48" t="s">
        <v>49</v>
      </c>
      <c r="C38" s="110">
        <v>6030</v>
      </c>
      <c r="D38" s="47" t="s">
        <v>53</v>
      </c>
      <c r="E38" s="46" t="s">
        <v>52</v>
      </c>
      <c r="F38" s="86">
        <v>6729436</v>
      </c>
      <c r="G38" s="87">
        <v>6729436</v>
      </c>
      <c r="H38" s="87">
        <v>3433212</v>
      </c>
      <c r="I38" s="88">
        <v>970000</v>
      </c>
      <c r="J38" s="97"/>
      <c r="K38" s="97"/>
      <c r="L38" s="97"/>
      <c r="M38" s="97"/>
      <c r="N38" s="97"/>
      <c r="O38" s="97"/>
      <c r="P38" s="98"/>
      <c r="Q38" s="84">
        <f t="shared" si="2"/>
        <v>6729436</v>
      </c>
    </row>
    <row r="39" spans="2:17" ht="15.75" x14ac:dyDescent="0.25">
      <c r="B39" s="17" t="s">
        <v>83</v>
      </c>
      <c r="C39" s="28">
        <v>7130</v>
      </c>
      <c r="D39" s="18" t="s">
        <v>85</v>
      </c>
      <c r="E39" s="35" t="s">
        <v>84</v>
      </c>
      <c r="F39" s="83">
        <v>400000</v>
      </c>
      <c r="G39" s="84">
        <v>400000</v>
      </c>
      <c r="H39" s="84"/>
      <c r="I39" s="84"/>
      <c r="J39" s="84"/>
      <c r="K39" s="84"/>
      <c r="L39" s="84"/>
      <c r="M39" s="84"/>
      <c r="N39" s="84"/>
      <c r="O39" s="84"/>
      <c r="P39" s="84"/>
      <c r="Q39" s="84">
        <f t="shared" si="2"/>
        <v>400000</v>
      </c>
    </row>
    <row r="40" spans="2:17" ht="31.5" x14ac:dyDescent="0.25">
      <c r="B40" s="17" t="s">
        <v>153</v>
      </c>
      <c r="C40" s="28">
        <v>7140</v>
      </c>
      <c r="D40" s="18" t="s">
        <v>85</v>
      </c>
      <c r="E40" s="35" t="s">
        <v>154</v>
      </c>
      <c r="F40" s="83">
        <v>50000</v>
      </c>
      <c r="G40" s="84">
        <v>50000</v>
      </c>
      <c r="H40" s="84"/>
      <c r="I40" s="84"/>
      <c r="J40" s="84"/>
      <c r="K40" s="84"/>
      <c r="L40" s="84"/>
      <c r="M40" s="84"/>
      <c r="N40" s="84"/>
      <c r="O40" s="84"/>
      <c r="P40" s="84"/>
      <c r="Q40" s="84">
        <f t="shared" si="2"/>
        <v>50000</v>
      </c>
    </row>
    <row r="41" spans="2:17" ht="47.25" x14ac:dyDescent="0.25">
      <c r="B41" s="17" t="s">
        <v>86</v>
      </c>
      <c r="C41" s="28">
        <v>7460</v>
      </c>
      <c r="D41" s="18"/>
      <c r="E41" s="35" t="s">
        <v>88</v>
      </c>
      <c r="F41" s="83">
        <v>1000000</v>
      </c>
      <c r="G41" s="84">
        <v>1000000</v>
      </c>
      <c r="H41" s="84"/>
      <c r="I41" s="84"/>
      <c r="J41" s="84"/>
      <c r="K41" s="84"/>
      <c r="L41" s="84"/>
      <c r="M41" s="84"/>
      <c r="N41" s="84"/>
      <c r="O41" s="84"/>
      <c r="P41" s="84"/>
      <c r="Q41" s="84">
        <f t="shared" si="2"/>
        <v>1000000</v>
      </c>
    </row>
    <row r="42" spans="2:17" ht="63" x14ac:dyDescent="0.25">
      <c r="B42" s="17" t="s">
        <v>87</v>
      </c>
      <c r="C42" s="28">
        <v>7461</v>
      </c>
      <c r="D42" s="18" t="s">
        <v>90</v>
      </c>
      <c r="E42" s="35" t="s">
        <v>89</v>
      </c>
      <c r="F42" s="83">
        <v>1000000</v>
      </c>
      <c r="G42" s="84">
        <v>1000000</v>
      </c>
      <c r="H42" s="84"/>
      <c r="I42" s="84"/>
      <c r="J42" s="84"/>
      <c r="K42" s="84"/>
      <c r="L42" s="84"/>
      <c r="M42" s="84"/>
      <c r="N42" s="84"/>
      <c r="O42" s="84"/>
      <c r="P42" s="84"/>
      <c r="Q42" s="84">
        <f t="shared" si="2"/>
        <v>1000000</v>
      </c>
    </row>
    <row r="43" spans="2:17" ht="31.5" x14ac:dyDescent="0.25">
      <c r="B43" s="17" t="s">
        <v>80</v>
      </c>
      <c r="C43" s="28">
        <v>7520</v>
      </c>
      <c r="D43" s="18" t="s">
        <v>82</v>
      </c>
      <c r="E43" s="35" t="s">
        <v>81</v>
      </c>
      <c r="F43" s="83">
        <v>162000</v>
      </c>
      <c r="G43" s="84">
        <v>162000</v>
      </c>
      <c r="H43" s="84"/>
      <c r="I43" s="84"/>
      <c r="J43" s="84"/>
      <c r="K43" s="84"/>
      <c r="L43" s="84"/>
      <c r="M43" s="84"/>
      <c r="N43" s="84"/>
      <c r="O43" s="84"/>
      <c r="P43" s="96"/>
      <c r="Q43" s="84">
        <f t="shared" si="2"/>
        <v>162000</v>
      </c>
    </row>
    <row r="44" spans="2:17" ht="47.25" x14ac:dyDescent="0.25">
      <c r="B44" s="28" t="s">
        <v>129</v>
      </c>
      <c r="C44" s="28">
        <v>8110</v>
      </c>
      <c r="D44" s="18" t="s">
        <v>38</v>
      </c>
      <c r="E44" s="32" t="s">
        <v>39</v>
      </c>
      <c r="F44" s="83">
        <v>650000</v>
      </c>
      <c r="G44" s="84">
        <v>650000</v>
      </c>
      <c r="H44" s="84"/>
      <c r="I44" s="84"/>
      <c r="J44" s="84"/>
      <c r="K44" s="84"/>
      <c r="L44" s="84"/>
      <c r="M44" s="84"/>
      <c r="N44" s="84"/>
      <c r="O44" s="84"/>
      <c r="P44" s="96"/>
      <c r="Q44" s="84">
        <f t="shared" si="2"/>
        <v>650000</v>
      </c>
    </row>
    <row r="45" spans="2:17" ht="31.5" x14ac:dyDescent="0.25">
      <c r="B45" s="17" t="s">
        <v>160</v>
      </c>
      <c r="C45" s="28">
        <v>8240</v>
      </c>
      <c r="D45" s="18" t="s">
        <v>161</v>
      </c>
      <c r="E45" s="115" t="s">
        <v>162</v>
      </c>
      <c r="F45" s="83">
        <v>350000</v>
      </c>
      <c r="G45" s="84">
        <v>350000</v>
      </c>
      <c r="H45" s="84"/>
      <c r="I45" s="84"/>
      <c r="J45" s="84"/>
      <c r="K45" s="84"/>
      <c r="L45" s="84"/>
      <c r="M45" s="84"/>
      <c r="N45" s="84"/>
      <c r="O45" s="84"/>
      <c r="P45" s="96"/>
      <c r="Q45" s="84">
        <f t="shared" si="2"/>
        <v>350000</v>
      </c>
    </row>
    <row r="46" spans="2:17" ht="31.5" x14ac:dyDescent="0.25">
      <c r="B46" s="17" t="s">
        <v>134</v>
      </c>
      <c r="C46" s="28">
        <v>8330</v>
      </c>
      <c r="D46" s="18" t="s">
        <v>96</v>
      </c>
      <c r="E46" s="44" t="s">
        <v>95</v>
      </c>
      <c r="F46" s="83"/>
      <c r="G46" s="84"/>
      <c r="H46" s="84"/>
      <c r="I46" s="84"/>
      <c r="J46" s="84"/>
      <c r="K46" s="84">
        <v>17500</v>
      </c>
      <c r="L46" s="84"/>
      <c r="M46" s="84">
        <v>17500</v>
      </c>
      <c r="N46" s="84"/>
      <c r="O46" s="84"/>
      <c r="P46" s="84"/>
      <c r="Q46" s="84">
        <f t="shared" si="2"/>
        <v>17500</v>
      </c>
    </row>
    <row r="47" spans="2:17" ht="37.5" x14ac:dyDescent="0.3">
      <c r="B47" s="64" t="s">
        <v>54</v>
      </c>
      <c r="C47" s="17"/>
      <c r="D47" s="18"/>
      <c r="E47" s="63" t="s">
        <v>152</v>
      </c>
      <c r="F47" s="99">
        <f>F48</f>
        <v>108229900</v>
      </c>
      <c r="G47" s="79">
        <f t="shared" ref="G47:Q47" si="4">G48</f>
        <v>108229900</v>
      </c>
      <c r="H47" s="79">
        <f t="shared" si="4"/>
        <v>80473730</v>
      </c>
      <c r="I47" s="79">
        <f t="shared" si="4"/>
        <v>17941598</v>
      </c>
      <c r="J47" s="79">
        <f t="shared" si="4"/>
        <v>0</v>
      </c>
      <c r="K47" s="79">
        <f t="shared" si="4"/>
        <v>10057690</v>
      </c>
      <c r="L47" s="79">
        <f t="shared" si="4"/>
        <v>0</v>
      </c>
      <c r="M47" s="79">
        <f t="shared" si="4"/>
        <v>9757690</v>
      </c>
      <c r="N47" s="79">
        <f t="shared" si="4"/>
        <v>1844791</v>
      </c>
      <c r="O47" s="79">
        <f t="shared" si="4"/>
        <v>0</v>
      </c>
      <c r="P47" s="79">
        <f t="shared" si="4"/>
        <v>300000</v>
      </c>
      <c r="Q47" s="79">
        <f t="shared" si="4"/>
        <v>118287590</v>
      </c>
    </row>
    <row r="48" spans="2:17" ht="37.5" x14ac:dyDescent="0.3">
      <c r="B48" s="65" t="s">
        <v>55</v>
      </c>
      <c r="C48" s="66"/>
      <c r="D48" s="67"/>
      <c r="E48" s="63" t="s">
        <v>152</v>
      </c>
      <c r="F48" s="100">
        <f>F50+F51+F52+F55+F57+F58+F61+F64</f>
        <v>108229900</v>
      </c>
      <c r="G48" s="100">
        <f t="shared" ref="G48:Q48" si="5">G50+G51+G52+G55+G57+G58+G61+G64</f>
        <v>108229900</v>
      </c>
      <c r="H48" s="100">
        <f t="shared" si="5"/>
        <v>80473730</v>
      </c>
      <c r="I48" s="100">
        <f t="shared" si="5"/>
        <v>17941598</v>
      </c>
      <c r="J48" s="100">
        <f t="shared" si="5"/>
        <v>0</v>
      </c>
      <c r="K48" s="100">
        <f t="shared" si="5"/>
        <v>10057690</v>
      </c>
      <c r="L48" s="100">
        <f t="shared" si="5"/>
        <v>0</v>
      </c>
      <c r="M48" s="100">
        <f t="shared" si="5"/>
        <v>9757690</v>
      </c>
      <c r="N48" s="100">
        <f t="shared" si="5"/>
        <v>1844791</v>
      </c>
      <c r="O48" s="100">
        <f t="shared" si="5"/>
        <v>0</v>
      </c>
      <c r="P48" s="100">
        <f t="shared" si="5"/>
        <v>300000</v>
      </c>
      <c r="Q48" s="100">
        <f t="shared" si="5"/>
        <v>118287590</v>
      </c>
    </row>
    <row r="49" spans="2:17" ht="15.75" x14ac:dyDescent="0.25">
      <c r="B49" s="17"/>
      <c r="C49" s="17"/>
      <c r="D49" s="18"/>
      <c r="E49" s="13" t="s">
        <v>56</v>
      </c>
      <c r="F49" s="101"/>
      <c r="G49" s="82"/>
      <c r="H49" s="82"/>
      <c r="I49" s="82"/>
      <c r="J49" s="84"/>
      <c r="K49" s="84"/>
      <c r="L49" s="84"/>
      <c r="M49" s="84"/>
      <c r="N49" s="84"/>
      <c r="O49" s="84"/>
      <c r="P49" s="84"/>
      <c r="Q49" s="82">
        <f t="shared" ref="Q49:Q65" si="6">F49+K49</f>
        <v>0</v>
      </c>
    </row>
    <row r="50" spans="2:17" ht="63" x14ac:dyDescent="0.25">
      <c r="B50" s="17" t="s">
        <v>137</v>
      </c>
      <c r="C50" s="28" t="s">
        <v>51</v>
      </c>
      <c r="D50" s="18" t="s">
        <v>150</v>
      </c>
      <c r="E50" s="35" t="s">
        <v>50</v>
      </c>
      <c r="F50" s="102">
        <v>716110</v>
      </c>
      <c r="G50" s="85">
        <v>716110</v>
      </c>
      <c r="H50" s="103">
        <v>697860</v>
      </c>
      <c r="I50" s="84"/>
      <c r="J50" s="84"/>
      <c r="K50" s="84"/>
      <c r="L50" s="84"/>
      <c r="M50" s="84"/>
      <c r="N50" s="84"/>
      <c r="O50" s="84"/>
      <c r="P50" s="84"/>
      <c r="Q50" s="81">
        <f t="shared" si="6"/>
        <v>716110</v>
      </c>
    </row>
    <row r="51" spans="2:17" ht="15.75" x14ac:dyDescent="0.25">
      <c r="B51" s="43" t="s">
        <v>57</v>
      </c>
      <c r="C51" s="28">
        <v>1010</v>
      </c>
      <c r="D51" s="18" t="s">
        <v>58</v>
      </c>
      <c r="E51" s="13" t="s">
        <v>59</v>
      </c>
      <c r="F51" s="102">
        <v>18062560</v>
      </c>
      <c r="G51" s="85">
        <v>18062560</v>
      </c>
      <c r="H51" s="82">
        <v>12337900</v>
      </c>
      <c r="I51" s="89">
        <v>2155300</v>
      </c>
      <c r="J51" s="89"/>
      <c r="K51" s="89">
        <v>1708200</v>
      </c>
      <c r="L51" s="89"/>
      <c r="M51" s="89">
        <v>1708200</v>
      </c>
      <c r="N51" s="89"/>
      <c r="O51" s="89"/>
      <c r="P51" s="89"/>
      <c r="Q51" s="89">
        <f t="shared" si="6"/>
        <v>19770760</v>
      </c>
    </row>
    <row r="52" spans="2:17" ht="47.25" x14ac:dyDescent="0.25">
      <c r="B52" s="43" t="s">
        <v>60</v>
      </c>
      <c r="C52" s="28">
        <v>1020</v>
      </c>
      <c r="D52" s="18"/>
      <c r="E52" s="13" t="s">
        <v>107</v>
      </c>
      <c r="F52" s="102">
        <f>F53+F54</f>
        <v>33814610</v>
      </c>
      <c r="G52" s="102">
        <f t="shared" ref="G52:P52" si="7">G53+G54</f>
        <v>33814610</v>
      </c>
      <c r="H52" s="102">
        <f t="shared" si="7"/>
        <v>13939100</v>
      </c>
      <c r="I52" s="102">
        <f t="shared" si="7"/>
        <v>15460148</v>
      </c>
      <c r="J52" s="102">
        <f t="shared" si="7"/>
        <v>0</v>
      </c>
      <c r="K52" s="102">
        <f t="shared" si="7"/>
        <v>8349490</v>
      </c>
      <c r="L52" s="102">
        <f t="shared" si="7"/>
        <v>0</v>
      </c>
      <c r="M52" s="102">
        <f t="shared" si="7"/>
        <v>8049490</v>
      </c>
      <c r="N52" s="102">
        <f t="shared" si="7"/>
        <v>1844791</v>
      </c>
      <c r="O52" s="102">
        <f t="shared" si="7"/>
        <v>0</v>
      </c>
      <c r="P52" s="102">
        <f t="shared" si="7"/>
        <v>300000</v>
      </c>
      <c r="Q52" s="82">
        <f t="shared" si="6"/>
        <v>42164100</v>
      </c>
    </row>
    <row r="53" spans="2:17" ht="31.5" x14ac:dyDescent="0.25">
      <c r="B53" s="59" t="s">
        <v>108</v>
      </c>
      <c r="C53" s="59">
        <v>1021</v>
      </c>
      <c r="D53" s="113" t="s">
        <v>61</v>
      </c>
      <c r="E53" s="58" t="s">
        <v>109</v>
      </c>
      <c r="F53" s="104">
        <v>33798320</v>
      </c>
      <c r="G53" s="81">
        <v>33798320</v>
      </c>
      <c r="H53" s="81">
        <v>13939100</v>
      </c>
      <c r="I53" s="81">
        <v>15460148</v>
      </c>
      <c r="J53" s="81"/>
      <c r="K53" s="82">
        <v>8349490</v>
      </c>
      <c r="L53" s="82"/>
      <c r="M53" s="82">
        <v>8049490</v>
      </c>
      <c r="N53" s="82">
        <v>1844791</v>
      </c>
      <c r="O53" s="82"/>
      <c r="P53" s="82">
        <v>300000</v>
      </c>
      <c r="Q53" s="82">
        <f t="shared" si="6"/>
        <v>42147810</v>
      </c>
    </row>
    <row r="54" spans="2:17" ht="63" x14ac:dyDescent="0.25">
      <c r="B54" s="19" t="s">
        <v>117</v>
      </c>
      <c r="C54" s="43">
        <v>1024</v>
      </c>
      <c r="D54" s="18" t="s">
        <v>66</v>
      </c>
      <c r="E54" s="13" t="s">
        <v>67</v>
      </c>
      <c r="F54" s="83">
        <v>16290</v>
      </c>
      <c r="G54" s="84">
        <v>16290</v>
      </c>
      <c r="H54" s="84"/>
      <c r="I54" s="84"/>
      <c r="J54" s="84"/>
      <c r="K54" s="85"/>
      <c r="L54" s="82"/>
      <c r="M54" s="82"/>
      <c r="N54" s="82"/>
      <c r="O54" s="82"/>
      <c r="P54" s="82"/>
      <c r="Q54" s="82">
        <f t="shared" si="6"/>
        <v>16290</v>
      </c>
    </row>
    <row r="55" spans="2:17" ht="31.5" x14ac:dyDescent="0.25">
      <c r="B55" s="61" t="s">
        <v>110</v>
      </c>
      <c r="C55" s="61">
        <v>1030</v>
      </c>
      <c r="D55" s="61"/>
      <c r="E55" s="13" t="s">
        <v>111</v>
      </c>
      <c r="F55" s="101">
        <v>49153800</v>
      </c>
      <c r="G55" s="82">
        <v>49153800</v>
      </c>
      <c r="H55" s="82">
        <v>49153800</v>
      </c>
      <c r="I55" s="84"/>
      <c r="J55" s="84"/>
      <c r="K55" s="85"/>
      <c r="L55" s="82"/>
      <c r="M55" s="82"/>
      <c r="N55" s="82"/>
      <c r="O55" s="82"/>
      <c r="P55" s="82"/>
      <c r="Q55" s="82">
        <f t="shared" si="6"/>
        <v>49153800</v>
      </c>
    </row>
    <row r="56" spans="2:17" ht="31.5" x14ac:dyDescent="0.25">
      <c r="B56" s="62" t="s">
        <v>112</v>
      </c>
      <c r="C56" s="62">
        <v>1031</v>
      </c>
      <c r="D56" s="114" t="s">
        <v>61</v>
      </c>
      <c r="E56" s="45" t="s">
        <v>109</v>
      </c>
      <c r="F56" s="101">
        <v>49153800</v>
      </c>
      <c r="G56" s="82">
        <v>49153800</v>
      </c>
      <c r="H56" s="82">
        <v>49153800</v>
      </c>
      <c r="I56" s="89"/>
      <c r="J56" s="89"/>
      <c r="K56" s="82"/>
      <c r="L56" s="82"/>
      <c r="M56" s="82"/>
      <c r="N56" s="82"/>
      <c r="O56" s="82"/>
      <c r="P56" s="82"/>
      <c r="Q56" s="82">
        <f t="shared" si="6"/>
        <v>49153800</v>
      </c>
    </row>
    <row r="57" spans="2:17" ht="63" x14ac:dyDescent="0.25">
      <c r="B57" s="60" t="s">
        <v>113</v>
      </c>
      <c r="C57" s="110">
        <v>1070</v>
      </c>
      <c r="D57" s="23" t="s">
        <v>62</v>
      </c>
      <c r="E57" s="13" t="s">
        <v>63</v>
      </c>
      <c r="F57" s="105">
        <v>971550</v>
      </c>
      <c r="G57" s="89">
        <v>971550</v>
      </c>
      <c r="H57" s="82">
        <v>892000</v>
      </c>
      <c r="I57" s="82"/>
      <c r="J57" s="82"/>
      <c r="K57" s="82"/>
      <c r="L57" s="82"/>
      <c r="M57" s="82"/>
      <c r="N57" s="82"/>
      <c r="O57" s="82"/>
      <c r="P57" s="82"/>
      <c r="Q57" s="82">
        <f t="shared" si="6"/>
        <v>971550</v>
      </c>
    </row>
    <row r="58" spans="2:17" ht="31.5" x14ac:dyDescent="0.25">
      <c r="B58" s="43" t="s">
        <v>114</v>
      </c>
      <c r="C58" s="28">
        <v>1140</v>
      </c>
      <c r="D58" s="23" t="s">
        <v>62</v>
      </c>
      <c r="E58" s="13" t="s">
        <v>163</v>
      </c>
      <c r="F58" s="102">
        <f>F59+F60</f>
        <v>3946570</v>
      </c>
      <c r="G58" s="102">
        <f t="shared" ref="G58:I58" si="8">G59+G60</f>
        <v>3946570</v>
      </c>
      <c r="H58" s="102">
        <f t="shared" si="8"/>
        <v>2103720</v>
      </c>
      <c r="I58" s="102">
        <f t="shared" si="8"/>
        <v>156800</v>
      </c>
      <c r="J58" s="82"/>
      <c r="K58" s="82"/>
      <c r="L58" s="82"/>
      <c r="M58" s="82"/>
      <c r="N58" s="82"/>
      <c r="O58" s="82"/>
      <c r="P58" s="82"/>
      <c r="Q58" s="82">
        <f t="shared" si="6"/>
        <v>3946570</v>
      </c>
    </row>
    <row r="59" spans="2:17" ht="31.5" x14ac:dyDescent="0.25">
      <c r="B59" s="19" t="s">
        <v>115</v>
      </c>
      <c r="C59" s="28">
        <v>1141</v>
      </c>
      <c r="D59" s="23" t="s">
        <v>62</v>
      </c>
      <c r="E59" s="13" t="s">
        <v>151</v>
      </c>
      <c r="F59" s="102">
        <v>2376520</v>
      </c>
      <c r="G59" s="82">
        <v>2376520</v>
      </c>
      <c r="H59" s="82">
        <v>2103720</v>
      </c>
      <c r="I59" s="82">
        <v>156800</v>
      </c>
      <c r="J59" s="82"/>
      <c r="K59" s="82"/>
      <c r="L59" s="82"/>
      <c r="M59" s="82"/>
      <c r="N59" s="82"/>
      <c r="O59" s="82"/>
      <c r="P59" s="82"/>
      <c r="Q59" s="82">
        <f t="shared" si="6"/>
        <v>2376520</v>
      </c>
    </row>
    <row r="60" spans="2:17" ht="31.5" x14ac:dyDescent="0.25">
      <c r="B60" s="19" t="s">
        <v>116</v>
      </c>
      <c r="C60" s="28">
        <v>1142</v>
      </c>
      <c r="D60" s="18" t="s">
        <v>64</v>
      </c>
      <c r="E60" s="13" t="s">
        <v>65</v>
      </c>
      <c r="F60" s="101">
        <v>1570050</v>
      </c>
      <c r="G60" s="106">
        <v>1570050</v>
      </c>
      <c r="H60" s="82"/>
      <c r="I60" s="82"/>
      <c r="J60" s="82"/>
      <c r="K60" s="82"/>
      <c r="L60" s="82"/>
      <c r="M60" s="82"/>
      <c r="N60" s="82"/>
      <c r="O60" s="82"/>
      <c r="P60" s="82"/>
      <c r="Q60" s="82">
        <f t="shared" si="6"/>
        <v>1570050</v>
      </c>
    </row>
    <row r="61" spans="2:17" ht="31.5" x14ac:dyDescent="0.25">
      <c r="B61" s="19" t="s">
        <v>118</v>
      </c>
      <c r="C61" s="43">
        <v>1150</v>
      </c>
      <c r="D61" s="22"/>
      <c r="E61" s="35" t="s">
        <v>68</v>
      </c>
      <c r="F61" s="83">
        <f>F62+F63</f>
        <v>206200</v>
      </c>
      <c r="G61" s="83">
        <f t="shared" ref="G61:I61" si="9">G62+G63</f>
        <v>206200</v>
      </c>
      <c r="H61" s="83">
        <f t="shared" si="9"/>
        <v>102850</v>
      </c>
      <c r="I61" s="83">
        <f t="shared" si="9"/>
        <v>72350</v>
      </c>
      <c r="J61" s="82"/>
      <c r="K61" s="82"/>
      <c r="L61" s="82"/>
      <c r="M61" s="82"/>
      <c r="N61" s="82"/>
      <c r="O61" s="82"/>
      <c r="P61" s="82"/>
      <c r="Q61" s="82">
        <f t="shared" si="6"/>
        <v>206200</v>
      </c>
    </row>
    <row r="62" spans="2:17" ht="47.25" x14ac:dyDescent="0.25">
      <c r="B62" s="19" t="s">
        <v>119</v>
      </c>
      <c r="C62" s="43">
        <v>1151</v>
      </c>
      <c r="D62" s="18" t="s">
        <v>64</v>
      </c>
      <c r="E62" s="35" t="s">
        <v>120</v>
      </c>
      <c r="F62" s="83">
        <v>206200</v>
      </c>
      <c r="G62" s="85">
        <v>206200</v>
      </c>
      <c r="H62" s="82">
        <v>102850</v>
      </c>
      <c r="I62" s="82">
        <v>72350</v>
      </c>
      <c r="J62" s="82"/>
      <c r="K62" s="82"/>
      <c r="L62" s="82"/>
      <c r="M62" s="82"/>
      <c r="N62" s="82"/>
      <c r="O62" s="82"/>
      <c r="P62" s="82"/>
      <c r="Q62" s="82">
        <f t="shared" si="6"/>
        <v>206200</v>
      </c>
    </row>
    <row r="63" spans="2:17" ht="47.25" x14ac:dyDescent="0.25">
      <c r="B63" s="19" t="s">
        <v>121</v>
      </c>
      <c r="C63" s="43">
        <v>1152</v>
      </c>
      <c r="D63" s="18" t="s">
        <v>64</v>
      </c>
      <c r="E63" s="35" t="s">
        <v>122</v>
      </c>
      <c r="F63" s="83"/>
      <c r="G63" s="85"/>
      <c r="H63" s="82"/>
      <c r="I63" s="82"/>
      <c r="J63" s="82"/>
      <c r="K63" s="82"/>
      <c r="L63" s="82"/>
      <c r="M63" s="82"/>
      <c r="N63" s="82"/>
      <c r="O63" s="82"/>
      <c r="P63" s="82"/>
      <c r="Q63" s="82">
        <f t="shared" si="6"/>
        <v>0</v>
      </c>
    </row>
    <row r="64" spans="2:17" ht="31.5" x14ac:dyDescent="0.25">
      <c r="B64" s="19" t="s">
        <v>69</v>
      </c>
      <c r="C64" s="43">
        <v>5030</v>
      </c>
      <c r="D64" s="23"/>
      <c r="E64" s="45" t="s">
        <v>70</v>
      </c>
      <c r="F64" s="92">
        <f>F65</f>
        <v>1358500</v>
      </c>
      <c r="G64" s="92">
        <f t="shared" ref="G64:I64" si="10">G65</f>
        <v>1358500</v>
      </c>
      <c r="H64" s="92">
        <f t="shared" si="10"/>
        <v>1246500</v>
      </c>
      <c r="I64" s="92">
        <f t="shared" si="10"/>
        <v>97000</v>
      </c>
      <c r="J64" s="93"/>
      <c r="K64" s="93"/>
      <c r="L64" s="93"/>
      <c r="M64" s="93"/>
      <c r="N64" s="93"/>
      <c r="O64" s="93"/>
      <c r="P64" s="93"/>
      <c r="Q64" s="93">
        <f t="shared" ref="Q64" si="11">Q65</f>
        <v>1358500</v>
      </c>
    </row>
    <row r="65" spans="2:17" ht="47.25" x14ac:dyDescent="0.25">
      <c r="B65" s="19" t="s">
        <v>72</v>
      </c>
      <c r="C65" s="28">
        <v>5031</v>
      </c>
      <c r="D65" s="18" t="s">
        <v>71</v>
      </c>
      <c r="E65" s="16" t="s">
        <v>73</v>
      </c>
      <c r="F65" s="107">
        <v>1358500</v>
      </c>
      <c r="G65" s="107">
        <v>1358500</v>
      </c>
      <c r="H65" s="107">
        <v>1246500</v>
      </c>
      <c r="I65" s="107">
        <v>97000</v>
      </c>
      <c r="J65" s="107"/>
      <c r="K65" s="107"/>
      <c r="L65" s="107"/>
      <c r="M65" s="107"/>
      <c r="N65" s="107"/>
      <c r="O65" s="107"/>
      <c r="P65" s="107"/>
      <c r="Q65" s="84">
        <f t="shared" si="6"/>
        <v>1358500</v>
      </c>
    </row>
    <row r="66" spans="2:17" ht="54" x14ac:dyDescent="0.25">
      <c r="B66" s="69" t="s">
        <v>130</v>
      </c>
      <c r="C66" s="69"/>
      <c r="D66" s="70"/>
      <c r="E66" s="71" t="s">
        <v>131</v>
      </c>
      <c r="F66" s="108">
        <f>F67</f>
        <v>13660747</v>
      </c>
      <c r="G66" s="108">
        <f t="shared" ref="G66:Q66" si="12">G67</f>
        <v>13660747</v>
      </c>
      <c r="H66" s="108">
        <f t="shared" si="12"/>
        <v>7917147</v>
      </c>
      <c r="I66" s="108">
        <f t="shared" si="12"/>
        <v>721000</v>
      </c>
      <c r="J66" s="108">
        <f t="shared" si="12"/>
        <v>0</v>
      </c>
      <c r="K66" s="108">
        <f t="shared" si="12"/>
        <v>770000</v>
      </c>
      <c r="L66" s="108">
        <f t="shared" si="12"/>
        <v>0</v>
      </c>
      <c r="M66" s="108">
        <f t="shared" si="12"/>
        <v>770000</v>
      </c>
      <c r="N66" s="108">
        <f t="shared" si="12"/>
        <v>0</v>
      </c>
      <c r="O66" s="108">
        <f t="shared" si="12"/>
        <v>0</v>
      </c>
      <c r="P66" s="108">
        <f t="shared" si="12"/>
        <v>0</v>
      </c>
      <c r="Q66" s="108">
        <f t="shared" si="12"/>
        <v>14430747</v>
      </c>
    </row>
    <row r="67" spans="2:17" ht="56.25" x14ac:dyDescent="0.3">
      <c r="B67" s="72" t="s">
        <v>132</v>
      </c>
      <c r="C67" s="72"/>
      <c r="D67" s="73"/>
      <c r="E67" s="74" t="s">
        <v>131</v>
      </c>
      <c r="F67" s="109">
        <f>F68+F69+F73+F75+F77+F72+F76</f>
        <v>13660747</v>
      </c>
      <c r="G67" s="109">
        <f t="shared" ref="G67:Q67" si="13">G68+G69+G73+G75+G77+G72+G76</f>
        <v>13660747</v>
      </c>
      <c r="H67" s="109">
        <f t="shared" si="13"/>
        <v>7917147</v>
      </c>
      <c r="I67" s="109">
        <f t="shared" si="13"/>
        <v>721000</v>
      </c>
      <c r="J67" s="109">
        <f t="shared" si="13"/>
        <v>0</v>
      </c>
      <c r="K67" s="109">
        <f t="shared" si="13"/>
        <v>770000</v>
      </c>
      <c r="L67" s="109">
        <f t="shared" si="13"/>
        <v>0</v>
      </c>
      <c r="M67" s="109">
        <f t="shared" si="13"/>
        <v>770000</v>
      </c>
      <c r="N67" s="109">
        <f t="shared" si="13"/>
        <v>0</v>
      </c>
      <c r="O67" s="109">
        <f t="shared" si="13"/>
        <v>0</v>
      </c>
      <c r="P67" s="109">
        <f t="shared" si="13"/>
        <v>0</v>
      </c>
      <c r="Q67" s="109">
        <f t="shared" si="13"/>
        <v>14430747</v>
      </c>
    </row>
    <row r="68" spans="2:17" ht="63" x14ac:dyDescent="0.25">
      <c r="B68" s="19" t="s">
        <v>133</v>
      </c>
      <c r="C68" s="17" t="s">
        <v>51</v>
      </c>
      <c r="D68" s="18" t="s">
        <v>18</v>
      </c>
      <c r="E68" s="40" t="s">
        <v>50</v>
      </c>
      <c r="F68" s="107">
        <v>1077147</v>
      </c>
      <c r="G68" s="107">
        <v>1077147</v>
      </c>
      <c r="H68" s="107">
        <v>1050147</v>
      </c>
      <c r="I68" s="107"/>
      <c r="J68" s="107"/>
      <c r="K68" s="107"/>
      <c r="L68" s="107"/>
      <c r="M68" s="107"/>
      <c r="N68" s="107"/>
      <c r="O68" s="107"/>
      <c r="P68" s="107"/>
      <c r="Q68" s="84">
        <f t="shared" ref="Q68:Q77" si="14">F68+K68</f>
        <v>1077147</v>
      </c>
    </row>
    <row r="69" spans="2:17" ht="94.5" x14ac:dyDescent="0.25">
      <c r="B69" s="17" t="s">
        <v>103</v>
      </c>
      <c r="C69" s="28">
        <v>3030</v>
      </c>
      <c r="D69" s="18"/>
      <c r="E69" s="13" t="s">
        <v>105</v>
      </c>
      <c r="F69" s="107">
        <f>F70+F71</f>
        <v>367000</v>
      </c>
      <c r="G69" s="107">
        <f>G70+G71</f>
        <v>367000</v>
      </c>
      <c r="H69" s="107"/>
      <c r="I69" s="107"/>
      <c r="J69" s="107"/>
      <c r="K69" s="107"/>
      <c r="L69" s="107"/>
      <c r="M69" s="107"/>
      <c r="N69" s="107"/>
      <c r="O69" s="107"/>
      <c r="P69" s="107"/>
      <c r="Q69" s="84">
        <f t="shared" si="14"/>
        <v>367000</v>
      </c>
    </row>
    <row r="70" spans="2:17" ht="31.5" x14ac:dyDescent="0.25">
      <c r="B70" s="17" t="s">
        <v>143</v>
      </c>
      <c r="C70" s="28">
        <v>3032</v>
      </c>
      <c r="D70" s="18" t="s">
        <v>104</v>
      </c>
      <c r="E70" s="13" t="s">
        <v>106</v>
      </c>
      <c r="F70" s="107">
        <v>17000</v>
      </c>
      <c r="G70" s="107">
        <v>17000</v>
      </c>
      <c r="H70" s="107"/>
      <c r="I70" s="107"/>
      <c r="J70" s="107"/>
      <c r="K70" s="107"/>
      <c r="L70" s="107"/>
      <c r="M70" s="107"/>
      <c r="N70" s="107"/>
      <c r="O70" s="107"/>
      <c r="P70" s="107"/>
      <c r="Q70" s="84">
        <f t="shared" si="14"/>
        <v>17000</v>
      </c>
    </row>
    <row r="71" spans="2:17" ht="63" x14ac:dyDescent="0.25">
      <c r="B71" s="17" t="s">
        <v>144</v>
      </c>
      <c r="C71" s="28">
        <v>3033</v>
      </c>
      <c r="D71" s="18" t="s">
        <v>104</v>
      </c>
      <c r="E71" s="13" t="s">
        <v>145</v>
      </c>
      <c r="F71" s="107">
        <v>350000</v>
      </c>
      <c r="G71" s="107">
        <v>350000</v>
      </c>
      <c r="H71" s="107"/>
      <c r="I71" s="107"/>
      <c r="J71" s="107"/>
      <c r="K71" s="107"/>
      <c r="L71" s="107"/>
      <c r="M71" s="107"/>
      <c r="N71" s="107"/>
      <c r="O71" s="107"/>
      <c r="P71" s="107"/>
      <c r="Q71" s="84">
        <f t="shared" si="14"/>
        <v>350000</v>
      </c>
    </row>
    <row r="72" spans="2:17" ht="47.25" x14ac:dyDescent="0.25">
      <c r="B72" s="17" t="s">
        <v>155</v>
      </c>
      <c r="C72" s="28">
        <v>3050</v>
      </c>
      <c r="D72" s="18" t="s">
        <v>104</v>
      </c>
      <c r="E72" s="13" t="s">
        <v>156</v>
      </c>
      <c r="F72" s="107">
        <v>50000</v>
      </c>
      <c r="G72" s="107">
        <v>50000</v>
      </c>
      <c r="H72" s="107"/>
      <c r="I72" s="107"/>
      <c r="J72" s="107"/>
      <c r="K72" s="107"/>
      <c r="L72" s="107"/>
      <c r="M72" s="107"/>
      <c r="N72" s="107"/>
      <c r="O72" s="107"/>
      <c r="P72" s="107"/>
      <c r="Q72" s="84">
        <f t="shared" si="14"/>
        <v>50000</v>
      </c>
    </row>
    <row r="73" spans="2:17" ht="94.5" x14ac:dyDescent="0.25">
      <c r="B73" s="11" t="s">
        <v>146</v>
      </c>
      <c r="C73" s="14">
        <v>3100</v>
      </c>
      <c r="D73" s="15"/>
      <c r="E73" s="35" t="s">
        <v>33</v>
      </c>
      <c r="F73" s="107">
        <f>F74</f>
        <v>7948000</v>
      </c>
      <c r="G73" s="107">
        <f t="shared" ref="G73:P73" si="15">G74</f>
        <v>7948000</v>
      </c>
      <c r="H73" s="107">
        <f t="shared" si="15"/>
        <v>6867000</v>
      </c>
      <c r="I73" s="107">
        <f t="shared" si="15"/>
        <v>721000</v>
      </c>
      <c r="J73" s="107">
        <f t="shared" si="15"/>
        <v>0</v>
      </c>
      <c r="K73" s="107">
        <f t="shared" si="15"/>
        <v>770000</v>
      </c>
      <c r="L73" s="107">
        <f t="shared" si="15"/>
        <v>0</v>
      </c>
      <c r="M73" s="107">
        <f t="shared" si="15"/>
        <v>770000</v>
      </c>
      <c r="N73" s="107">
        <f t="shared" si="15"/>
        <v>0</v>
      </c>
      <c r="O73" s="107">
        <f t="shared" si="15"/>
        <v>0</v>
      </c>
      <c r="P73" s="107">
        <f t="shared" si="15"/>
        <v>0</v>
      </c>
      <c r="Q73" s="84">
        <f t="shared" si="14"/>
        <v>8718000</v>
      </c>
    </row>
    <row r="74" spans="2:17" ht="94.5" x14ac:dyDescent="0.25">
      <c r="B74" s="19" t="s">
        <v>147</v>
      </c>
      <c r="C74" s="14">
        <v>3104</v>
      </c>
      <c r="D74" s="15" t="s">
        <v>22</v>
      </c>
      <c r="E74" s="16" t="s">
        <v>23</v>
      </c>
      <c r="F74" s="107">
        <v>7948000</v>
      </c>
      <c r="G74" s="107">
        <v>7948000</v>
      </c>
      <c r="H74" s="107">
        <v>6867000</v>
      </c>
      <c r="I74" s="107">
        <v>721000</v>
      </c>
      <c r="J74" s="107"/>
      <c r="K74" s="107">
        <v>770000</v>
      </c>
      <c r="L74" s="107"/>
      <c r="M74" s="107">
        <v>770000</v>
      </c>
      <c r="N74" s="107"/>
      <c r="O74" s="107"/>
      <c r="P74" s="107"/>
      <c r="Q74" s="84">
        <f t="shared" si="14"/>
        <v>8718000</v>
      </c>
    </row>
    <row r="75" spans="2:17" ht="126" x14ac:dyDescent="0.25">
      <c r="B75" s="17" t="s">
        <v>148</v>
      </c>
      <c r="C75" s="28">
        <v>3160</v>
      </c>
      <c r="D75" s="18" t="s">
        <v>21</v>
      </c>
      <c r="E75" s="21" t="s">
        <v>24</v>
      </c>
      <c r="F75" s="107">
        <v>3439800</v>
      </c>
      <c r="G75" s="107">
        <v>3439800</v>
      </c>
      <c r="H75" s="107"/>
      <c r="I75" s="107"/>
      <c r="J75" s="107"/>
      <c r="K75" s="107"/>
      <c r="L75" s="107"/>
      <c r="M75" s="107"/>
      <c r="N75" s="107"/>
      <c r="O75" s="107"/>
      <c r="P75" s="107"/>
      <c r="Q75" s="84">
        <f t="shared" si="14"/>
        <v>3439800</v>
      </c>
    </row>
    <row r="76" spans="2:17" ht="63" x14ac:dyDescent="0.25">
      <c r="B76" s="17" t="s">
        <v>158</v>
      </c>
      <c r="C76" s="28"/>
      <c r="D76" s="18" t="s">
        <v>104</v>
      </c>
      <c r="E76" s="115" t="s">
        <v>157</v>
      </c>
      <c r="F76" s="107">
        <v>180000</v>
      </c>
      <c r="G76" s="107">
        <v>180000</v>
      </c>
      <c r="H76" s="107"/>
      <c r="I76" s="107"/>
      <c r="J76" s="107"/>
      <c r="K76" s="107"/>
      <c r="L76" s="107"/>
      <c r="M76" s="107"/>
      <c r="N76" s="107"/>
      <c r="O76" s="107"/>
      <c r="P76" s="107"/>
      <c r="Q76" s="84">
        <f t="shared" si="14"/>
        <v>180000</v>
      </c>
    </row>
    <row r="77" spans="2:17" ht="15.75" x14ac:dyDescent="0.25">
      <c r="B77" s="17" t="s">
        <v>149</v>
      </c>
      <c r="C77" s="28">
        <v>3240</v>
      </c>
      <c r="D77" s="24"/>
      <c r="E77" s="39" t="s">
        <v>34</v>
      </c>
      <c r="F77" s="107">
        <v>598800</v>
      </c>
      <c r="G77" s="107">
        <v>598800</v>
      </c>
      <c r="H77" s="107"/>
      <c r="I77" s="107"/>
      <c r="J77" s="107"/>
      <c r="K77" s="107"/>
      <c r="L77" s="107"/>
      <c r="M77" s="107"/>
      <c r="N77" s="107"/>
      <c r="O77" s="107"/>
      <c r="P77" s="107"/>
      <c r="Q77" s="84">
        <f t="shared" si="14"/>
        <v>598800</v>
      </c>
    </row>
    <row r="78" spans="2:17" ht="31.5" x14ac:dyDescent="0.25">
      <c r="B78" s="17" t="s">
        <v>42</v>
      </c>
      <c r="C78" s="17">
        <v>3242</v>
      </c>
      <c r="D78" s="18" t="s">
        <v>98</v>
      </c>
      <c r="E78" s="13" t="s">
        <v>25</v>
      </c>
      <c r="F78" s="107">
        <v>598800</v>
      </c>
      <c r="G78" s="107">
        <v>598800</v>
      </c>
      <c r="H78" s="107"/>
      <c r="I78" s="107"/>
      <c r="J78" s="107"/>
      <c r="K78" s="107"/>
      <c r="L78" s="107"/>
      <c r="M78" s="107"/>
      <c r="N78" s="107"/>
      <c r="O78" s="107"/>
      <c r="P78" s="107"/>
      <c r="Q78" s="84">
        <f>F78+K78</f>
        <v>598800</v>
      </c>
    </row>
    <row r="79" spans="2:17" ht="15.75" x14ac:dyDescent="0.25">
      <c r="B79" s="53">
        <v>3700000</v>
      </c>
      <c r="C79" s="20"/>
      <c r="D79" s="25"/>
      <c r="E79" s="26" t="s">
        <v>123</v>
      </c>
      <c r="F79" s="90">
        <f t="shared" ref="F79:P79" si="16">F80</f>
        <v>1568263</v>
      </c>
      <c r="G79" s="90">
        <f t="shared" si="16"/>
        <v>1568263</v>
      </c>
      <c r="H79" s="90">
        <f t="shared" si="16"/>
        <v>1295313</v>
      </c>
      <c r="I79" s="90">
        <f t="shared" si="16"/>
        <v>0</v>
      </c>
      <c r="J79" s="90">
        <f t="shared" si="16"/>
        <v>0</v>
      </c>
      <c r="K79" s="90">
        <f t="shared" si="16"/>
        <v>0</v>
      </c>
      <c r="L79" s="90">
        <f t="shared" si="16"/>
        <v>0</v>
      </c>
      <c r="M79" s="90">
        <f t="shared" si="16"/>
        <v>0</v>
      </c>
      <c r="N79" s="90">
        <f t="shared" si="16"/>
        <v>0</v>
      </c>
      <c r="O79" s="90">
        <f t="shared" si="16"/>
        <v>0</v>
      </c>
      <c r="P79" s="90">
        <f t="shared" si="16"/>
        <v>0</v>
      </c>
      <c r="Q79" s="79">
        <f t="shared" si="2"/>
        <v>1568263</v>
      </c>
    </row>
    <row r="80" spans="2:17" ht="15.75" x14ac:dyDescent="0.25">
      <c r="B80" s="54">
        <v>3710000</v>
      </c>
      <c r="C80" s="30"/>
      <c r="D80" s="31"/>
      <c r="E80" s="27" t="s">
        <v>123</v>
      </c>
      <c r="F80" s="90">
        <f>F81+F84</f>
        <v>1568263</v>
      </c>
      <c r="G80" s="90">
        <f t="shared" ref="G80:Q80" si="17">G81+G84</f>
        <v>1568263</v>
      </c>
      <c r="H80" s="90">
        <f t="shared" si="17"/>
        <v>1295313</v>
      </c>
      <c r="I80" s="90">
        <f t="shared" si="17"/>
        <v>0</v>
      </c>
      <c r="J80" s="90">
        <f t="shared" si="17"/>
        <v>0</v>
      </c>
      <c r="K80" s="90">
        <f t="shared" si="17"/>
        <v>0</v>
      </c>
      <c r="L80" s="90">
        <f t="shared" si="17"/>
        <v>0</v>
      </c>
      <c r="M80" s="90">
        <f t="shared" si="17"/>
        <v>0</v>
      </c>
      <c r="N80" s="90">
        <f t="shared" si="17"/>
        <v>0</v>
      </c>
      <c r="O80" s="90">
        <f t="shared" si="17"/>
        <v>0</v>
      </c>
      <c r="P80" s="90">
        <f t="shared" si="17"/>
        <v>0</v>
      </c>
      <c r="Q80" s="90">
        <f t="shared" si="17"/>
        <v>1568263</v>
      </c>
    </row>
    <row r="81" spans="1:17" ht="63" x14ac:dyDescent="0.25">
      <c r="A81" s="51"/>
      <c r="B81" s="52">
        <v>3710160</v>
      </c>
      <c r="C81" s="30" t="s">
        <v>51</v>
      </c>
      <c r="D81" s="25" t="s">
        <v>18</v>
      </c>
      <c r="E81" s="40" t="s">
        <v>50</v>
      </c>
      <c r="F81" s="78">
        <v>1418263</v>
      </c>
      <c r="G81" s="78">
        <v>1418263</v>
      </c>
      <c r="H81" s="78">
        <v>1295313</v>
      </c>
      <c r="I81" s="78"/>
      <c r="J81" s="90"/>
      <c r="K81" s="90"/>
      <c r="L81" s="90"/>
      <c r="M81" s="90"/>
      <c r="N81" s="90"/>
      <c r="O81" s="90"/>
      <c r="P81" s="90"/>
      <c r="Q81" s="84">
        <f>F81+K81</f>
        <v>1418263</v>
      </c>
    </row>
    <row r="82" spans="1:17" ht="15.75" hidden="1" x14ac:dyDescent="0.25">
      <c r="B82" s="28"/>
      <c r="C82" s="28"/>
      <c r="D82" s="29"/>
      <c r="E82" s="13"/>
      <c r="F82" s="78"/>
      <c r="G82" s="78"/>
      <c r="H82" s="84"/>
      <c r="I82" s="84"/>
      <c r="J82" s="84"/>
      <c r="K82" s="84"/>
      <c r="L82" s="84"/>
      <c r="M82" s="84"/>
      <c r="N82" s="84"/>
      <c r="O82" s="84"/>
      <c r="P82" s="84"/>
      <c r="Q82" s="84">
        <f t="shared" ref="Q82:Q84" si="18">F82+K82</f>
        <v>0</v>
      </c>
    </row>
    <row r="83" spans="1:17" ht="15.75" hidden="1" x14ac:dyDescent="0.25">
      <c r="B83" s="28"/>
      <c r="C83" s="28"/>
      <c r="D83" s="29"/>
      <c r="E83" s="13"/>
      <c r="F83" s="78"/>
      <c r="G83" s="78"/>
      <c r="H83" s="84"/>
      <c r="I83" s="84"/>
      <c r="J83" s="84"/>
      <c r="K83" s="84"/>
      <c r="L83" s="84"/>
      <c r="M83" s="84"/>
      <c r="N83" s="84"/>
      <c r="O83" s="84"/>
      <c r="P83" s="84"/>
      <c r="Q83" s="84">
        <f t="shared" si="18"/>
        <v>0</v>
      </c>
    </row>
    <row r="84" spans="1:17" ht="15.75" x14ac:dyDescent="0.25">
      <c r="B84" s="28">
        <v>3718710</v>
      </c>
      <c r="C84" s="28">
        <v>8710</v>
      </c>
      <c r="D84" s="29" t="s">
        <v>102</v>
      </c>
      <c r="E84" s="13" t="s">
        <v>159</v>
      </c>
      <c r="F84" s="78">
        <v>150000</v>
      </c>
      <c r="G84" s="78">
        <v>150000</v>
      </c>
      <c r="H84" s="84"/>
      <c r="I84" s="84"/>
      <c r="J84" s="84"/>
      <c r="K84" s="84"/>
      <c r="L84" s="84"/>
      <c r="M84" s="84"/>
      <c r="N84" s="84"/>
      <c r="O84" s="84"/>
      <c r="P84" s="84"/>
      <c r="Q84" s="84">
        <f t="shared" si="18"/>
        <v>150000</v>
      </c>
    </row>
    <row r="85" spans="1:17" ht="15.75" x14ac:dyDescent="0.25">
      <c r="B85" s="41" t="s">
        <v>12</v>
      </c>
      <c r="C85" s="41" t="s">
        <v>12</v>
      </c>
      <c r="D85" s="41" t="s">
        <v>12</v>
      </c>
      <c r="E85" s="42" t="s">
        <v>13</v>
      </c>
      <c r="F85" s="79">
        <f t="shared" ref="F85:Q85" si="19">F16+F47+F66+F79</f>
        <v>167242900</v>
      </c>
      <c r="G85" s="79">
        <f t="shared" si="19"/>
        <v>167242900</v>
      </c>
      <c r="H85" s="79">
        <f t="shared" si="19"/>
        <v>114418610</v>
      </c>
      <c r="I85" s="79">
        <f t="shared" si="19"/>
        <v>23190468</v>
      </c>
      <c r="J85" s="79">
        <f t="shared" si="19"/>
        <v>0</v>
      </c>
      <c r="K85" s="79">
        <f t="shared" si="19"/>
        <v>10948590</v>
      </c>
      <c r="L85" s="79">
        <f t="shared" si="19"/>
        <v>0</v>
      </c>
      <c r="M85" s="79">
        <f t="shared" si="19"/>
        <v>10648590</v>
      </c>
      <c r="N85" s="79">
        <f t="shared" si="19"/>
        <v>1844791</v>
      </c>
      <c r="O85" s="79">
        <f t="shared" si="19"/>
        <v>6000</v>
      </c>
      <c r="P85" s="79">
        <f t="shared" si="19"/>
        <v>300000</v>
      </c>
      <c r="Q85" s="79">
        <f t="shared" si="19"/>
        <v>178191490</v>
      </c>
    </row>
    <row r="86" spans="1:17" ht="15.75" x14ac:dyDescent="0.25">
      <c r="F86" s="38"/>
    </row>
    <row r="87" spans="1:17" x14ac:dyDescent="0.25">
      <c r="F87" s="50"/>
      <c r="G87" s="37"/>
      <c r="H87" s="36"/>
      <c r="Q87" s="68"/>
    </row>
    <row r="88" spans="1:17" ht="18.75" x14ac:dyDescent="0.3">
      <c r="E88" s="126" t="s">
        <v>171</v>
      </c>
      <c r="F88" s="127"/>
      <c r="H88" s="36"/>
      <c r="I88" s="36"/>
      <c r="Q88" s="36"/>
    </row>
    <row r="89" spans="1:17" x14ac:dyDescent="0.25">
      <c r="E89" s="50"/>
      <c r="F89" s="50"/>
      <c r="H89" s="116"/>
      <c r="M89" s="34"/>
      <c r="Q89" s="68"/>
    </row>
    <row r="90" spans="1:17" x14ac:dyDescent="0.25">
      <c r="H90" s="36"/>
    </row>
    <row r="92" spans="1:17" x14ac:dyDescent="0.25">
      <c r="Q92" s="36"/>
    </row>
  </sheetData>
  <mergeCells count="20">
    <mergeCell ref="B11:B14"/>
    <mergeCell ref="C11:C14"/>
    <mergeCell ref="D11:D14"/>
    <mergeCell ref="H13:H14"/>
    <mergeCell ref="E11:E14"/>
    <mergeCell ref="F12:F14"/>
    <mergeCell ref="G12:G14"/>
    <mergeCell ref="F11:J11"/>
    <mergeCell ref="Q11:Q14"/>
    <mergeCell ref="K11:P11"/>
    <mergeCell ref="I13:I14"/>
    <mergeCell ref="J12:J14"/>
    <mergeCell ref="H12:I12"/>
    <mergeCell ref="M12:M14"/>
    <mergeCell ref="N12:O12"/>
    <mergeCell ref="P12:P14"/>
    <mergeCell ref="O13:O14"/>
    <mergeCell ref="K12:K14"/>
    <mergeCell ref="L12:L14"/>
    <mergeCell ref="N13:N14"/>
  </mergeCells>
  <phoneticPr fontId="5" type="noConversion"/>
  <pageMargins left="0.51181102362204722" right="0.31496062992125984" top="0.74803149606299213" bottom="0.35433070866141736" header="0.31496062992125984" footer="0.31496062992125984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2020-12-22T08:18:09Z</cp:lastPrinted>
  <dcterms:created xsi:type="dcterms:W3CDTF">2006-09-16T00:00:00Z</dcterms:created>
  <dcterms:modified xsi:type="dcterms:W3CDTF">2023-01-20T12:45:09Z</dcterms:modified>
</cp:coreProperties>
</file>